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PC\Desktop\CÔNG KHAI SCAN\"/>
    </mc:Choice>
  </mc:AlternateContent>
  <xr:revisionPtr revIDLastSave="0" documentId="13_ncr:1_{440DAD38-8C9E-40B6-B73A-2F2D69981690}" xr6:coauthVersionLast="47" xr6:coauthVersionMax="47" xr10:uidLastSave="{00000000-0000-0000-0000-000000000000}"/>
  <bookViews>
    <workbookView xWindow="-120" yWindow="-120" windowWidth="29040" windowHeight="15840" activeTab="1" xr2:uid="{00000000-000D-0000-FFFF-FFFF00000000}"/>
  </bookViews>
  <sheets>
    <sheet name="Bieu 2" sheetId="2" r:id="rId1"/>
    <sheet name="Bieu 3" sheetId="20" r:id="rId2"/>
  </sheets>
  <calcPr calcId="191029"/>
</workbook>
</file>

<file path=xl/calcChain.xml><?xml version="1.0" encoding="utf-8"?>
<calcChain xmlns="http://schemas.openxmlformats.org/spreadsheetml/2006/main">
  <c r="E15" i="20" l="1"/>
  <c r="F15" i="20"/>
  <c r="C16" i="20"/>
  <c r="C17" i="20"/>
  <c r="C20" i="20" s="1"/>
  <c r="E20" i="20" s="1"/>
  <c r="D18" i="20"/>
  <c r="C19" i="20"/>
  <c r="E19" i="20"/>
  <c r="F20" i="20"/>
  <c r="C27" i="20"/>
  <c r="E27" i="20" s="1"/>
  <c r="D27" i="20"/>
  <c r="D22" i="20" s="1"/>
  <c r="F27" i="20"/>
  <c r="E28" i="20"/>
  <c r="F28" i="20"/>
  <c r="E29" i="20"/>
  <c r="F29" i="20"/>
  <c r="C30" i="20"/>
  <c r="D30" i="20"/>
  <c r="F30" i="20"/>
  <c r="E31" i="20"/>
  <c r="E30" i="20" s="1"/>
  <c r="F31" i="20"/>
  <c r="E32" i="20"/>
  <c r="F32" i="20"/>
  <c r="E33" i="20"/>
  <c r="F33" i="20"/>
  <c r="E34" i="20"/>
  <c r="E35" i="20"/>
  <c r="E36" i="20"/>
  <c r="E37" i="20"/>
  <c r="F37" i="20"/>
  <c r="C38" i="20"/>
  <c r="D38" i="20"/>
  <c r="E39" i="20"/>
  <c r="E38" i="20" s="1"/>
  <c r="F39" i="20"/>
  <c r="F38" i="20" s="1"/>
  <c r="E92" i="20"/>
  <c r="F92" i="20"/>
  <c r="C93" i="20"/>
  <c r="C94" i="20"/>
  <c r="C97" i="20" s="1"/>
  <c r="E97" i="20" s="1"/>
  <c r="D95" i="20"/>
  <c r="F97" i="20"/>
  <c r="C104" i="20"/>
  <c r="E104" i="20" s="1"/>
  <c r="D104" i="20"/>
  <c r="D99" i="20" s="1"/>
  <c r="F104" i="20"/>
  <c r="E105" i="20"/>
  <c r="F105" i="20"/>
  <c r="E106" i="20"/>
  <c r="F106" i="20"/>
  <c r="C107" i="20"/>
  <c r="D107" i="20"/>
  <c r="F107" i="20"/>
  <c r="E108" i="20"/>
  <c r="E107" i="20" s="1"/>
  <c r="F108" i="20"/>
  <c r="E109" i="20"/>
  <c r="F109" i="20"/>
  <c r="E110" i="20"/>
  <c r="F110" i="20"/>
  <c r="E111" i="20"/>
  <c r="E112" i="20"/>
  <c r="E113" i="20"/>
  <c r="E114" i="20"/>
  <c r="F114" i="20"/>
  <c r="C115" i="20"/>
  <c r="D115" i="20"/>
  <c r="E116" i="20"/>
  <c r="E115" i="20" s="1"/>
  <c r="F116" i="20"/>
  <c r="F115" i="20" s="1"/>
  <c r="D170" i="20"/>
  <c r="E170" i="20"/>
  <c r="F170" i="20"/>
  <c r="C171" i="20"/>
  <c r="C172" i="20"/>
  <c r="C175" i="20" s="1"/>
  <c r="C174" i="20"/>
  <c r="E174" i="20" s="1"/>
  <c r="D174" i="20"/>
  <c r="D173" i="20" s="1"/>
  <c r="D175" i="20"/>
  <c r="E175" i="20" s="1"/>
  <c r="C182" i="20"/>
  <c r="C181" i="20" s="1"/>
  <c r="C178" i="20" s="1"/>
  <c r="D183" i="20"/>
  <c r="D184" i="20"/>
  <c r="E184" i="20"/>
  <c r="F184" i="20"/>
  <c r="C185" i="20"/>
  <c r="D186" i="20"/>
  <c r="E186" i="20"/>
  <c r="F186" i="20"/>
  <c r="D187" i="20"/>
  <c r="E187" i="20" s="1"/>
  <c r="E185" i="20" s="1"/>
  <c r="D188" i="20"/>
  <c r="F188" i="20" s="1"/>
  <c r="E188" i="20"/>
  <c r="E189" i="20"/>
  <c r="E190" i="20"/>
  <c r="E191" i="20"/>
  <c r="D192" i="20"/>
  <c r="E192" i="20"/>
  <c r="F192" i="20"/>
  <c r="C193" i="20"/>
  <c r="D194" i="20"/>
  <c r="D193" i="20" s="1"/>
  <c r="E250" i="20"/>
  <c r="F250" i="20"/>
  <c r="C251" i="20"/>
  <c r="C252" i="20"/>
  <c r="D253" i="20"/>
  <c r="D252" i="20" s="1"/>
  <c r="F253" i="20"/>
  <c r="C254" i="20"/>
  <c r="C253" i="20" s="1"/>
  <c r="E253" i="20" s="1"/>
  <c r="E254" i="20"/>
  <c r="C255" i="20"/>
  <c r="E255" i="20"/>
  <c r="F255" i="20"/>
  <c r="C262" i="20"/>
  <c r="C257" i="20" s="1"/>
  <c r="D262" i="20"/>
  <c r="F262" i="20" s="1"/>
  <c r="E262" i="20"/>
  <c r="E263" i="20"/>
  <c r="F263" i="20"/>
  <c r="E264" i="20"/>
  <c r="F264" i="20"/>
  <c r="C265" i="20"/>
  <c r="D265" i="20"/>
  <c r="F265" i="20" s="1"/>
  <c r="E266" i="20"/>
  <c r="F266" i="20"/>
  <c r="E267" i="20"/>
  <c r="E265" i="20" s="1"/>
  <c r="F267" i="20"/>
  <c r="E268" i="20"/>
  <c r="F268" i="20"/>
  <c r="E269" i="20"/>
  <c r="E270" i="20"/>
  <c r="E271" i="20"/>
  <c r="E272" i="20"/>
  <c r="F272" i="20"/>
  <c r="C273" i="20"/>
  <c r="D273" i="20"/>
  <c r="E273" i="20"/>
  <c r="F273" i="20"/>
  <c r="E274" i="20"/>
  <c r="F274" i="20"/>
  <c r="D422" i="20"/>
  <c r="F422" i="20" s="1"/>
  <c r="D342" i="20"/>
  <c r="F345" i="20"/>
  <c r="E345" i="20"/>
  <c r="C350" i="20"/>
  <c r="C427" i="20" s="1"/>
  <c r="C352" i="20"/>
  <c r="C429" i="20" s="1"/>
  <c r="C428" i="20" s="1"/>
  <c r="F22" i="20" l="1"/>
  <c r="C18" i="20"/>
  <c r="D172" i="20"/>
  <c r="F173" i="20"/>
  <c r="F183" i="20"/>
  <c r="D182" i="20"/>
  <c r="E183" i="20"/>
  <c r="D251" i="20"/>
  <c r="E252" i="20"/>
  <c r="F252" i="20"/>
  <c r="F99" i="20"/>
  <c r="E18" i="20"/>
  <c r="C173" i="20"/>
  <c r="E173" i="20" s="1"/>
  <c r="C103" i="20"/>
  <c r="C100" i="20" s="1"/>
  <c r="C99" i="20"/>
  <c r="E99" i="20" s="1"/>
  <c r="D94" i="20"/>
  <c r="C26" i="20"/>
  <c r="C23" i="20" s="1"/>
  <c r="C22" i="20"/>
  <c r="E22" i="20" s="1"/>
  <c r="D17" i="20"/>
  <c r="D261" i="20"/>
  <c r="D257" i="20"/>
  <c r="C177" i="20"/>
  <c r="C96" i="20"/>
  <c r="C261" i="20"/>
  <c r="C258" i="20" s="1"/>
  <c r="F194" i="20"/>
  <c r="F193" i="20" s="1"/>
  <c r="F187" i="20"/>
  <c r="D185" i="20"/>
  <c r="F185" i="20" s="1"/>
  <c r="F175" i="20"/>
  <c r="F95" i="20"/>
  <c r="F18" i="20"/>
  <c r="E194" i="20"/>
  <c r="E193" i="20" s="1"/>
  <c r="D103" i="20"/>
  <c r="D26" i="20"/>
  <c r="E422" i="20"/>
  <c r="F261" i="20" l="1"/>
  <c r="D258" i="20"/>
  <c r="E261" i="20"/>
  <c r="D100" i="20"/>
  <c r="E103" i="20"/>
  <c r="F103" i="20"/>
  <c r="E94" i="20"/>
  <c r="F94" i="20"/>
  <c r="D93" i="20"/>
  <c r="E182" i="20"/>
  <c r="F182" i="20"/>
  <c r="D177" i="20"/>
  <c r="D181" i="20"/>
  <c r="D171" i="20"/>
  <c r="E172" i="20"/>
  <c r="F172" i="20"/>
  <c r="C95" i="20"/>
  <c r="E95" i="20" s="1"/>
  <c r="E96" i="20"/>
  <c r="E17" i="20"/>
  <c r="F17" i="20"/>
  <c r="D16" i="20"/>
  <c r="E251" i="20"/>
  <c r="F251" i="20"/>
  <c r="D23" i="20"/>
  <c r="E26" i="20"/>
  <c r="F26" i="20"/>
  <c r="F257" i="20"/>
  <c r="E257" i="20"/>
  <c r="C58" i="2"/>
  <c r="C55" i="2"/>
  <c r="C44" i="2"/>
  <c r="C45" i="2" s="1"/>
  <c r="C26" i="2"/>
  <c r="D404" i="20"/>
  <c r="E23" i="20" l="1"/>
  <c r="F23" i="20"/>
  <c r="E177" i="20"/>
  <c r="F177" i="20"/>
  <c r="E100" i="20"/>
  <c r="F100" i="20"/>
  <c r="E171" i="20"/>
  <c r="F171" i="20"/>
  <c r="F258" i="20"/>
  <c r="E258" i="20"/>
  <c r="E16" i="20"/>
  <c r="F16" i="20"/>
  <c r="E181" i="20"/>
  <c r="F181" i="20"/>
  <c r="D178" i="20"/>
  <c r="E93" i="20"/>
  <c r="F93" i="20"/>
  <c r="C54" i="2"/>
  <c r="C51" i="2" s="1"/>
  <c r="C48" i="2"/>
  <c r="C47" i="2"/>
  <c r="C50" i="2"/>
  <c r="D429" i="20"/>
  <c r="E429" i="20" s="1"/>
  <c r="D427" i="20"/>
  <c r="E427" i="20" s="1"/>
  <c r="E426" i="20"/>
  <c r="E425" i="20"/>
  <c r="E424" i="20"/>
  <c r="D423" i="20"/>
  <c r="F423" i="20" s="1"/>
  <c r="D421" i="20"/>
  <c r="E421" i="20" s="1"/>
  <c r="D420" i="20"/>
  <c r="F420" i="20" s="1"/>
  <c r="C419" i="20"/>
  <c r="D418" i="20"/>
  <c r="F418" i="20" s="1"/>
  <c r="D417" i="20"/>
  <c r="E417" i="20" s="1"/>
  <c r="C416" i="20"/>
  <c r="D409" i="20"/>
  <c r="F409" i="20" s="1"/>
  <c r="D408" i="20"/>
  <c r="C405" i="20"/>
  <c r="C406" i="20" s="1"/>
  <c r="F404" i="20"/>
  <c r="F352" i="20"/>
  <c r="F351" i="20" s="1"/>
  <c r="E352" i="20"/>
  <c r="D351" i="20"/>
  <c r="C351" i="20"/>
  <c r="F350" i="20"/>
  <c r="E350" i="20"/>
  <c r="E349" i="20"/>
  <c r="E348" i="20"/>
  <c r="E347" i="20"/>
  <c r="F346" i="20"/>
  <c r="E346" i="20"/>
  <c r="F344" i="20"/>
  <c r="E344" i="20"/>
  <c r="F343" i="20"/>
  <c r="E343" i="20"/>
  <c r="C342" i="20"/>
  <c r="F341" i="20"/>
  <c r="E341" i="20"/>
  <c r="F340" i="20"/>
  <c r="E340" i="20"/>
  <c r="D339" i="20"/>
  <c r="C339" i="20"/>
  <c r="F332" i="20"/>
  <c r="D330" i="20"/>
  <c r="D329" i="20" s="1"/>
  <c r="D328" i="20" s="1"/>
  <c r="C328" i="20"/>
  <c r="C329" i="20" s="1"/>
  <c r="F327" i="20"/>
  <c r="E327" i="20"/>
  <c r="E178" i="20" l="1"/>
  <c r="F178" i="20"/>
  <c r="C46" i="2"/>
  <c r="E351" i="20"/>
  <c r="C334" i="20"/>
  <c r="C411" i="20"/>
  <c r="D338" i="20"/>
  <c r="C415" i="20"/>
  <c r="C412" i="20" s="1"/>
  <c r="C338" i="20"/>
  <c r="C335" i="20" s="1"/>
  <c r="E342" i="20"/>
  <c r="F429" i="20"/>
  <c r="F428" i="20" s="1"/>
  <c r="E339" i="20"/>
  <c r="F427" i="20"/>
  <c r="F421" i="20"/>
  <c r="F342" i="20"/>
  <c r="E420" i="20"/>
  <c r="F330" i="20"/>
  <c r="E418" i="20"/>
  <c r="D416" i="20"/>
  <c r="F416" i="20" s="1"/>
  <c r="F417" i="20"/>
  <c r="E423" i="20"/>
  <c r="E404" i="20"/>
  <c r="C332" i="20"/>
  <c r="E332" i="20" s="1"/>
  <c r="C331" i="20"/>
  <c r="E328" i="20"/>
  <c r="C408" i="20"/>
  <c r="C409" i="20"/>
  <c r="E409" i="20" s="1"/>
  <c r="F339" i="20"/>
  <c r="E329" i="20"/>
  <c r="D407" i="20"/>
  <c r="D419" i="20"/>
  <c r="F419" i="20" s="1"/>
  <c r="D428" i="20"/>
  <c r="E428" i="20" s="1"/>
  <c r="D334" i="20"/>
  <c r="E419" i="20" l="1"/>
  <c r="D411" i="20"/>
  <c r="F411" i="20" s="1"/>
  <c r="E416" i="20"/>
  <c r="D415" i="20"/>
  <c r="F415" i="20" s="1"/>
  <c r="E331" i="20"/>
  <c r="C330" i="20"/>
  <c r="E330" i="20" s="1"/>
  <c r="F334" i="20"/>
  <c r="E334" i="20"/>
  <c r="F407" i="20"/>
  <c r="D406" i="20"/>
  <c r="C407" i="20"/>
  <c r="E407" i="20" s="1"/>
  <c r="F328" i="20"/>
  <c r="F329" i="20"/>
  <c r="F338" i="20"/>
  <c r="D335" i="20"/>
  <c r="E338" i="20"/>
  <c r="E408" i="20"/>
  <c r="E411" i="20" l="1"/>
  <c r="D412" i="20"/>
  <c r="F412" i="20" s="1"/>
  <c r="E415" i="20"/>
  <c r="F335" i="20"/>
  <c r="E335" i="20"/>
  <c r="D405" i="20"/>
  <c r="E406" i="20"/>
  <c r="F406" i="20"/>
  <c r="E412" i="20" l="1"/>
  <c r="F405" i="20"/>
  <c r="E405" i="20"/>
  <c r="C23" i="2" l="1"/>
  <c r="C12" i="2"/>
  <c r="C13" i="2" s="1"/>
  <c r="C16" i="2" s="1"/>
  <c r="C22" i="2" l="1"/>
  <c r="C19" i="2" s="1"/>
  <c r="C18" i="2"/>
  <c r="C15" i="2"/>
  <c r="C14" i="2" s="1"/>
</calcChain>
</file>

<file path=xl/sharedStrings.xml><?xml version="1.0" encoding="utf-8"?>
<sst xmlns="http://schemas.openxmlformats.org/spreadsheetml/2006/main" count="401" uniqueCount="84">
  <si>
    <t>A</t>
  </si>
  <si>
    <t>I</t>
  </si>
  <si>
    <t>II</t>
  </si>
  <si>
    <t>B</t>
  </si>
  <si>
    <t>Nội dung</t>
  </si>
  <si>
    <t xml:space="preserve">Số 
TT </t>
  </si>
  <si>
    <t>Chi quản lý hành chính</t>
  </si>
  <si>
    <t>Dự toán được giao</t>
  </si>
  <si>
    <t>Đvt: Triệu đồng</t>
  </si>
  <si>
    <t>ĐV tính: Triệu đồng</t>
  </si>
  <si>
    <t>(Dùng cho đơn vị sử dụng ngân sách)</t>
  </si>
  <si>
    <t>Dự toán năm</t>
  </si>
  <si>
    <t>Tổng số thu, chi, nộp ngân sách phí, lệ phí</t>
  </si>
  <si>
    <t>Chi từ nguồn thu phí được để lại</t>
  </si>
  <si>
    <t>a</t>
  </si>
  <si>
    <t xml:space="preserve"> Kinh phí nhiệm vụ thường xuyên</t>
  </si>
  <si>
    <t>b</t>
  </si>
  <si>
    <t>Kinh phí nhiệm vụ không thường xuyên</t>
  </si>
  <si>
    <t>Dự toán chi ngân sách nhà nước</t>
  </si>
  <si>
    <t>Ước thực hiện/Dự toán năm (tỷ lệ %)</t>
  </si>
  <si>
    <t>DỰ TOÁN THU, CHI NGÂN SÁCH NHÀ NƯỚC</t>
  </si>
  <si>
    <t>Nguồn ngân sách trong nước</t>
  </si>
  <si>
    <t>Chi sự nghiệp khoa học và công nghệ</t>
  </si>
  <si>
    <t>Chi sự nghiệp giáo dục, đào tạo và dạy nghề</t>
  </si>
  <si>
    <t>CỘNG HÒA XÃ HỘI CHỦ NGHĨA VIỆT NAM</t>
  </si>
  <si>
    <t>Độc lập - Tự do - Hạnh phúc</t>
  </si>
  <si>
    <t xml:space="preserve">         Căn cứ Nghị định số 163/2016/NĐ-CP ngày 21 tháng 12 năm 2016 của Chính phủ quy định chi tiết thi hành một số điều của Luật Ngân sách nhà nước;</t>
  </si>
  <si>
    <t xml:space="preserve"> Chương: 622</t>
  </si>
  <si>
    <t>Biểu số 2 - Ban hành kèm theo Thông tư số 90/2018/TT-BTC ngày 28 tháng 9 năm 2018 của Bộ Tài chính</t>
  </si>
  <si>
    <t xml:space="preserve"> Số thu học phí công lập</t>
  </si>
  <si>
    <t>Chi sự nghiệp giáo dục</t>
  </si>
  <si>
    <t>- Chi hoạt động từ 60% được để lại sử dụng</t>
  </si>
  <si>
    <t>- Chi 40% thực hiện cải cách tiền lương</t>
  </si>
  <si>
    <t>Kinh phí thực hiện chế độ tự chủ</t>
  </si>
  <si>
    <t>- Chi thanh toán cá nhân</t>
  </si>
  <si>
    <t>- Chi hoạt động</t>
  </si>
  <si>
    <t>Kinh phí không thực hiện chế độ tự chủ</t>
  </si>
  <si>
    <t>- Kinh phí hỗ trợ cho trường điểm lẻ</t>
  </si>
  <si>
    <t>- Kinh phí hỗ trợ ăn trưa theo Nghị định số 06/2018/NĐ-CP ngày 05/01/2018 của Chính phủ</t>
  </si>
  <si>
    <t>c</t>
  </si>
  <si>
    <t>(Dùng cho đơn vị dự toán cấp trên và đơn vị  dự toán sử dụng ngân sách nhà nước)</t>
  </si>
  <si>
    <t xml:space="preserve">   Biểu số 3 - Ban hành kèm theo Thông tư số 90/2018/TT-BTC ngày 28 tháng 9 năm 2018 của Bộ Tài chính</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</si>
  <si>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</si>
  <si>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 Kinh phí cấp bù miễn giảm học phí theo NĐ86/2015/NĐ-CP</t>
  </si>
  <si>
    <t>d</t>
  </si>
  <si>
    <t>Kinh phí chi hoạt động theo định mức</t>
  </si>
  <si>
    <t>Kinh phí thực hiện nhiệm vụ được giao</t>
  </si>
  <si>
    <t xml:space="preserve">  Đơn vị: Trường mầm non Vĩnh Ninh</t>
  </si>
  <si>
    <t>Bổ sung kinh phí quỹ tiền thưởng theo NĐ 73/2024/NĐ-CP ngày 30/6/2024 của Chính phủ</t>
  </si>
  <si>
    <t>- Kinh phí cấp bù miễn giảm học phí theo Nghị định số 81/2022/NĐ-CP ngày 27/8/2022</t>
  </si>
  <si>
    <t>- Kinh phí làm điểm chuyên đề kiến tập thành phố năm học 2023-2025</t>
  </si>
  <si>
    <t>- Kinh phí hỗ trợ trường có nhiều điểm lẻ</t>
  </si>
  <si>
    <t>CÔNG KHAI THỰC HIỆN DỰ TOÁN THU- CHI NGÂN SÁCH QUÝ I NĂM 2025</t>
  </si>
  <si>
    <t xml:space="preserve">         Trường mầm non Vĩnh Ninh công khai tình hình thực hiện dự toán thu-chi ngân sách quý I năm 2025 như sau:</t>
  </si>
  <si>
    <t>Ước thực
hiện quý I/2025</t>
  </si>
  <si>
    <t>Ước thực hiện quý I/2025 so với cùng kỳ năm trước (tỷ lệ %)</t>
  </si>
  <si>
    <t>Kinh phí thực hiện cải cách tiền lương năm 2025</t>
  </si>
  <si>
    <t xml:space="preserve">         Trường mầm non Vĩnh Ninh công khai tình hình thực hiện dự toán thu-chi ngân sách quý II năm 2025 như sau:</t>
  </si>
  <si>
    <t>Ước thực
hiện quý II/2025</t>
  </si>
  <si>
    <t>Ước thực hiện quý II/2025 so với cùng kỳ năm trước (tỷ lệ %)</t>
  </si>
  <si>
    <t>CÔNG KHAI THỰC HIỆN DỰ TOÁN THU- CHI NGÂN SÁCH QUÝ II NĂM 2025</t>
  </si>
  <si>
    <t>CÔNG KHAI THỰC HIỆN DỰ TOÁN THU- CHI NGÂN SÁCH 6 THÁNG ĐẦU NĂM 2025</t>
  </si>
  <si>
    <t xml:space="preserve">         Trường mầm non Vĩnh Ninh công khai tình hình thực hiện dự toán thu-chi ngân sách 6 tháng đầu năm 2025 như sau:</t>
  </si>
  <si>
    <t>Ước thực
hiện 6 tháng đầu năm 2025</t>
  </si>
  <si>
    <t>Ước thực hiện 6 tháng đầu năm 2025 so với cùng kỳ năm trước (tỷ lệ %)</t>
  </si>
  <si>
    <t>CÔNG KHAI THỰC HIỆN DỰ TOÁN THU- CHI NGÂN SÁCH QUÝ III NĂM 2025</t>
  </si>
  <si>
    <t xml:space="preserve">         Trường mầm non Vĩnh Ninh công khai tình hình thực hiện dự toán thu-chi ngân sách quý III năm 2025 như sau:</t>
  </si>
  <si>
    <t>Ước thực
hiện quý III/2025</t>
  </si>
  <si>
    <t>Ước thực hiện quý III/2025 so với cùng kỳ năm trước (tỷ lệ %)</t>
  </si>
  <si>
    <t xml:space="preserve"> Chương: 822</t>
  </si>
  <si>
    <t>CÔNG KHAI THỰC HIỆN DỰ TOÁN THU- CHI NGÂN SÁCH QUÝ IV NĂM 2025</t>
  </si>
  <si>
    <t xml:space="preserve">         Trường mầm non Vĩnh Ninh công khai tình hình thực hiện dự toán thu-chi ngân sách quý IV năm 2025 như sau:</t>
  </si>
  <si>
    <t>Ước thực
hiện quý IV/2025</t>
  </si>
  <si>
    <t>Ước thực hiện quý IV/2025 so với cùng kỳ năm trước (tỷ lệ %)</t>
  </si>
  <si>
    <t>CÔNG KHAI THỰC HIỆN DỰ TOÁN THU- CHI NGÂN SÁCH 6 THÁNG CUỐI NĂM 2025</t>
  </si>
  <si>
    <t xml:space="preserve">         Trường mầm non Vĩnh Ninh công khai tình hình thực hiện dự toán thu-chi ngân sách 6 tháng cuối năm 2025 như sau:</t>
  </si>
  <si>
    <t>Ước thực
hiện 6 tháng cuối năm 2025</t>
  </si>
  <si>
    <t>Ước thực hiện 6 tháng cuối năm 2025 so với cùng kỳ năm trước (tỷ lệ %)</t>
  </si>
  <si>
    <t>(Kèm theo Quyết định số  321/QĐ-MNVN ngày 15/11/2025 của trường mầm non Vĩnh Ninh)</t>
  </si>
  <si>
    <t>Kinh phí thực hiện chế độ cải cách tiền lương năm 2025</t>
  </si>
  <si>
    <t>Kinh phí thực hiện chế độ thưởng theo NĐ73/NĐ-CP</t>
  </si>
  <si>
    <t>(Kèm theo Quyết định số  331/QĐ-MNVN ngày 23/12/2025 của trường mầm non Vĩnh Ninh)</t>
  </si>
  <si>
    <t>Kinh phí miễn học phí cho trẻ em mầm non, học sinh phổ thông theo Nghị quyết số 217/2025/QH15 ngày 26/5/2025 của Quốc hội</t>
  </si>
  <si>
    <t>- Kinh phí cấp bù miễn giảm học phí theo Nghị quyết số 217/2025/NQ-QH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</si>
</sst>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
    <numFmt numFmtId="167" formatCode="#,##0.000"/>
    <numFmt numFmtId="168" formatCode="0.000"/>
  </numFmts>
  <fonts count="30" x14ac:knownFonts="1">
    <font>
      <sz val="11"/>
      <color theme="1"/>
      <name val="Arial"/>
      <family val="2"/>
      <charset val="163"/>
      <scheme val="minor"/>
    </font>
    <font>
      <sz val="11"/>
      <color theme="1"/>
      <name val="Times New Roman"/>
      <family val="1"/>
      <charset val="163"/>
      <scheme val="major"/>
    </font>
    <font>
      <sz val="12"/>
      <color theme="1"/>
      <name val="Times New Roman"/>
      <family val="1"/>
      <charset val="163"/>
      <scheme val="major"/>
    </font>
    <font>
      <sz val="14"/>
      <color theme="1"/>
      <name val="Times New Roman"/>
      <family val="1"/>
      <charset val="163"/>
      <scheme val="major"/>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b/>
      <sz val="11"/>
      <color theme="1"/>
      <name val="Times New Roman"/>
      <family val="1"/>
      <charset val="163"/>
      <scheme val="major"/>
    </font>
    <font>
      <sz val="10"/>
      <name val="Arial"/>
      <family val="2"/>
    </font>
    <font>
      <b/>
      <sz val="12"/>
      <name val="Times New Roman"/>
      <family val="1"/>
      <charset val="163"/>
    </font>
    <font>
      <b/>
      <sz val="14"/>
      <color theme="1"/>
      <name val="Times New Roman"/>
      <family val="1"/>
      <charset val="163"/>
    </font>
    <font>
      <b/>
      <sz val="13"/>
      <color theme="1"/>
      <name val="Times New Roman"/>
      <family val="1"/>
      <charset val="163"/>
    </font>
    <font>
      <sz val="13"/>
      <color theme="1"/>
      <name val="Times New Roman"/>
      <family val="1"/>
      <charset val="163"/>
    </font>
    <font>
      <i/>
      <sz val="12"/>
      <color theme="1"/>
      <name val="Times New Roman"/>
      <family val="1"/>
    </font>
    <font>
      <b/>
      <sz val="11"/>
      <color theme="1"/>
      <name val="Times New Roman"/>
      <family val="1"/>
      <scheme val="major"/>
    </font>
    <font>
      <b/>
      <sz val="12"/>
      <color theme="1"/>
      <name val="Times New Roman"/>
      <family val="1"/>
      <scheme val="major"/>
    </font>
    <font>
      <b/>
      <i/>
      <sz val="11"/>
      <color theme="1"/>
      <name val="Times New Roman"/>
      <family val="1"/>
    </font>
    <font>
      <sz val="11"/>
      <color theme="1"/>
      <name val="Times New Roman"/>
      <family val="1"/>
    </font>
    <font>
      <sz val="11"/>
      <color indexed="8"/>
      <name val="Calibri"/>
      <family val="2"/>
      <charset val="163"/>
    </font>
    <font>
      <b/>
      <sz val="12"/>
      <color rgb="FFFF0000"/>
      <name val="Times New Roman"/>
      <family val="1"/>
    </font>
    <font>
      <b/>
      <sz val="12"/>
      <color theme="1"/>
      <name val="Times New Roman"/>
      <family val="1"/>
    </font>
    <font>
      <i/>
      <sz val="13"/>
      <color theme="1"/>
      <name val="Times New Roman"/>
      <family val="1"/>
      <charset val="163"/>
    </font>
    <font>
      <i/>
      <sz val="14"/>
      <color theme="1"/>
      <name val="Times New Roman"/>
      <family val="1"/>
      <charset val="163"/>
      <scheme val="major"/>
    </font>
    <font>
      <b/>
      <sz val="12"/>
      <color rgb="FFFF0000"/>
      <name val="Times New Roman"/>
      <family val="1"/>
      <scheme val="major"/>
    </font>
    <font>
      <sz val="11"/>
      <color rgb="FFFF0000"/>
      <name val="Times New Roman"/>
      <family val="1"/>
    </font>
    <font>
      <b/>
      <i/>
      <sz val="11"/>
      <color rgb="FFFF0000"/>
      <name val="Times New Roman"/>
      <family val="1"/>
    </font>
    <font>
      <sz val="12"/>
      <color rgb="FFFF0000"/>
      <name val="Times New Roman"/>
      <family val="1"/>
      <charset val="163"/>
    </font>
    <font>
      <sz val="12"/>
      <color rgb="FFFF0000"/>
      <name val="Times New Roman"/>
      <family val="1"/>
      <charset val="163"/>
      <scheme val="major"/>
    </font>
    <font>
      <b/>
      <sz val="12"/>
      <color rgb="FFFF0000"/>
      <name val="Times New Roman"/>
      <family val="1"/>
      <charset val="163"/>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9" fillId="0" borderId="0"/>
  </cellStyleXfs>
  <cellXfs count="89">
    <xf numFmtId="0" fontId="0" fillId="0" borderId="0" xfId="0"/>
    <xf numFmtId="0" fontId="1" fillId="0" borderId="0" xfId="0" applyFont="1"/>
    <xf numFmtId="0" fontId="3" fillId="0" borderId="0" xfId="0" applyFont="1"/>
    <xf numFmtId="0" fontId="2" fillId="0" borderId="0" xfId="0" applyFont="1"/>
    <xf numFmtId="0" fontId="6" fillId="0" borderId="1" xfId="0" applyFont="1" applyBorder="1" applyAlignment="1">
      <alignment horizontal="center"/>
    </xf>
    <xf numFmtId="0" fontId="7" fillId="0" borderId="1" xfId="0" applyFont="1" applyBorder="1" applyAlignment="1">
      <alignment horizontal="center"/>
    </xf>
    <xf numFmtId="0" fontId="5" fillId="0" borderId="1" xfId="0" applyFont="1" applyBorder="1"/>
    <xf numFmtId="0" fontId="5" fillId="0" borderId="1" xfId="0" applyFont="1" applyBorder="1" applyAlignment="1">
      <alignment horizontal="center"/>
    </xf>
    <xf numFmtId="0" fontId="8" fillId="0" borderId="0" xfId="0" applyFont="1"/>
    <xf numFmtId="3" fontId="2" fillId="0" borderId="0" xfId="0" applyNumberFormat="1" applyFont="1"/>
    <xf numFmtId="3" fontId="1" fillId="0" borderId="0" xfId="0" applyNumberFormat="1" applyFont="1"/>
    <xf numFmtId="0" fontId="5" fillId="0" borderId="0" xfId="0" applyFont="1" applyAlignment="1">
      <alignment horizontal="center"/>
    </xf>
    <xf numFmtId="0" fontId="4" fillId="0" borderId="2" xfId="0" applyFont="1" applyBorder="1" applyAlignment="1">
      <alignment horizontal="center" vertical="center"/>
    </xf>
    <xf numFmtId="0" fontId="4" fillId="0" borderId="2" xfId="0" applyFont="1" applyBorder="1" applyAlignment="1">
      <alignment horizontal="center" wrapText="1"/>
    </xf>
    <xf numFmtId="0" fontId="4" fillId="0" borderId="1" xfId="0" applyFont="1" applyBorder="1" applyAlignment="1">
      <alignment wrapText="1"/>
    </xf>
    <xf numFmtId="0" fontId="7" fillId="0" borderId="1" xfId="0" applyFont="1" applyBorder="1" applyAlignment="1">
      <alignment wrapText="1"/>
    </xf>
    <xf numFmtId="0" fontId="5" fillId="0" borderId="1" xfId="0" applyFont="1" applyBorder="1" applyAlignment="1">
      <alignment wrapText="1"/>
    </xf>
    <xf numFmtId="0" fontId="10" fillId="0" borderId="1"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wrapText="1"/>
    </xf>
    <xf numFmtId="0" fontId="5" fillId="0" borderId="2" xfId="0" applyFont="1" applyBorder="1" applyAlignment="1">
      <alignment horizontal="center" vertical="center"/>
    </xf>
    <xf numFmtId="0" fontId="3" fillId="0" borderId="0" xfId="0" applyFont="1" applyAlignment="1">
      <alignment horizontal="center"/>
    </xf>
    <xf numFmtId="0" fontId="4" fillId="0" borderId="0" xfId="0" applyFont="1"/>
    <xf numFmtId="0" fontId="5" fillId="0" borderId="1" xfId="0" quotePrefix="1" applyFont="1" applyBorder="1" applyAlignment="1">
      <alignment wrapText="1"/>
    </xf>
    <xf numFmtId="165" fontId="4" fillId="0" borderId="0" xfId="0" applyNumberFormat="1" applyFont="1"/>
    <xf numFmtId="165" fontId="14" fillId="0" borderId="0" xfId="0" applyNumberFormat="1" applyFont="1" applyAlignment="1">
      <alignment horizontal="right"/>
    </xf>
    <xf numFmtId="165" fontId="4" fillId="0" borderId="2" xfId="0" applyNumberFormat="1" applyFont="1" applyBorder="1" applyAlignment="1">
      <alignment horizontal="center" vertical="center"/>
    </xf>
    <xf numFmtId="165" fontId="7" fillId="0" borderId="1" xfId="0" applyNumberFormat="1" applyFont="1" applyBorder="1" applyAlignment="1">
      <alignment horizontal="center"/>
    </xf>
    <xf numFmtId="165" fontId="2" fillId="0" borderId="1" xfId="0" applyNumberFormat="1" applyFont="1" applyBorder="1"/>
    <xf numFmtId="165" fontId="1" fillId="0" borderId="1" xfId="0" applyNumberFormat="1" applyFont="1" applyBorder="1"/>
    <xf numFmtId="165" fontId="1" fillId="0" borderId="0" xfId="0" applyNumberFormat="1" applyFont="1"/>
    <xf numFmtId="165" fontId="15" fillId="0" borderId="1" xfId="0" applyNumberFormat="1" applyFont="1" applyBorder="1"/>
    <xf numFmtId="165" fontId="16" fillId="0" borderId="1" xfId="0" applyNumberFormat="1" applyFont="1" applyBorder="1"/>
    <xf numFmtId="3" fontId="17" fillId="0" borderId="1" xfId="0" applyNumberFormat="1" applyFont="1" applyBorder="1" applyAlignment="1">
      <alignment horizontal="center"/>
    </xf>
    <xf numFmtId="0" fontId="17" fillId="0" borderId="1" xfId="0" applyFont="1" applyBorder="1"/>
    <xf numFmtId="165" fontId="17" fillId="0" borderId="1" xfId="0" applyNumberFormat="1" applyFont="1" applyBorder="1"/>
    <xf numFmtId="0" fontId="17" fillId="0" borderId="0" xfId="0" applyFont="1"/>
    <xf numFmtId="3" fontId="18" fillId="0" borderId="1" xfId="0" applyNumberFormat="1" applyFont="1" applyBorder="1" applyAlignment="1">
      <alignment horizontal="center"/>
    </xf>
    <xf numFmtId="0" fontId="18" fillId="0" borderId="1" xfId="0" quotePrefix="1" applyFont="1" applyBorder="1"/>
    <xf numFmtId="0" fontId="18" fillId="0" borderId="0" xfId="0" applyFont="1"/>
    <xf numFmtId="0" fontId="18" fillId="0" borderId="1" xfId="0" quotePrefix="1" applyFont="1" applyBorder="1" applyAlignment="1">
      <alignment wrapText="1"/>
    </xf>
    <xf numFmtId="3" fontId="17" fillId="0" borderId="1" xfId="0" applyNumberFormat="1" applyFont="1" applyBorder="1" applyAlignment="1">
      <alignment horizontal="center" vertical="center"/>
    </xf>
    <xf numFmtId="0" fontId="17" fillId="0" borderId="1" xfId="0" applyFont="1" applyBorder="1" applyAlignment="1">
      <alignment wrapText="1"/>
    </xf>
    <xf numFmtId="10" fontId="5" fillId="0" borderId="1" xfId="0" applyNumberFormat="1" applyFont="1" applyBorder="1"/>
    <xf numFmtId="10" fontId="21" fillId="0" borderId="1" xfId="0" applyNumberFormat="1" applyFont="1" applyBorder="1"/>
    <xf numFmtId="0" fontId="23" fillId="0" borderId="0" xfId="0" applyFont="1"/>
    <xf numFmtId="165" fontId="24" fillId="0" borderId="1" xfId="0" applyNumberFormat="1" applyFont="1" applyBorder="1"/>
    <xf numFmtId="165" fontId="25" fillId="0" borderId="1" xfId="0" applyNumberFormat="1" applyFont="1" applyBorder="1"/>
    <xf numFmtId="165" fontId="26" fillId="0" borderId="1" xfId="0" applyNumberFormat="1" applyFont="1" applyBorder="1"/>
    <xf numFmtId="0" fontId="27" fillId="0" borderId="1" xfId="0" applyFont="1" applyBorder="1"/>
    <xf numFmtId="0" fontId="20" fillId="0" borderId="1" xfId="0" applyFont="1" applyBorder="1"/>
    <xf numFmtId="0" fontId="27" fillId="0" borderId="0" xfId="0" applyFont="1"/>
    <xf numFmtId="165" fontId="28" fillId="0" borderId="1" xfId="0" applyNumberFormat="1" applyFont="1" applyBorder="1"/>
    <xf numFmtId="167" fontId="17" fillId="0" borderId="1" xfId="0" applyNumberFormat="1" applyFont="1" applyBorder="1"/>
    <xf numFmtId="167" fontId="18" fillId="0" borderId="1" xfId="0" applyNumberFormat="1" applyFont="1" applyBorder="1"/>
    <xf numFmtId="167" fontId="15" fillId="0" borderId="1" xfId="0" applyNumberFormat="1" applyFont="1" applyBorder="1"/>
    <xf numFmtId="167" fontId="1" fillId="0" borderId="1" xfId="0" applyNumberFormat="1" applyFont="1" applyBorder="1"/>
    <xf numFmtId="3" fontId="18" fillId="0" borderId="0" xfId="0" applyNumberFormat="1" applyFont="1" applyAlignment="1">
      <alignment horizontal="center"/>
    </xf>
    <xf numFmtId="0" fontId="18" fillId="0" borderId="0" xfId="0" quotePrefix="1" applyFont="1" applyAlignment="1">
      <alignment wrapText="1"/>
    </xf>
    <xf numFmtId="3" fontId="17" fillId="0" borderId="0" xfId="0" applyNumberFormat="1" applyFont="1" applyAlignment="1">
      <alignment horizontal="center" vertical="center"/>
    </xf>
    <xf numFmtId="0" fontId="17" fillId="0" borderId="0" xfId="0" applyFont="1" applyAlignment="1">
      <alignment wrapText="1"/>
    </xf>
    <xf numFmtId="165" fontId="26" fillId="0" borderId="0" xfId="0" applyNumberFormat="1" applyFont="1"/>
    <xf numFmtId="10" fontId="5" fillId="0" borderId="0" xfId="0" applyNumberFormat="1" applyFont="1"/>
    <xf numFmtId="165" fontId="25" fillId="0" borderId="0" xfId="0" applyNumberFormat="1" applyFont="1"/>
    <xf numFmtId="168" fontId="18" fillId="0" borderId="1" xfId="0" applyNumberFormat="1" applyFont="1" applyBorder="1"/>
    <xf numFmtId="0" fontId="18" fillId="0" borderId="1" xfId="0" quotePrefix="1" applyFont="1" applyBorder="1" applyAlignment="1">
      <alignment horizontal="left" vertical="center" wrapText="1"/>
    </xf>
    <xf numFmtId="165" fontId="27" fillId="0" borderId="0" xfId="0" applyNumberFormat="1" applyFont="1"/>
    <xf numFmtId="0" fontId="6" fillId="0" borderId="0" xfId="0" applyFont="1" applyAlignment="1">
      <alignment horizontal="left" wrapText="1"/>
    </xf>
    <xf numFmtId="0" fontId="4" fillId="0" borderId="0" xfId="0" applyFont="1"/>
    <xf numFmtId="0" fontId="4" fillId="0" borderId="0" xfId="0" applyFont="1" applyAlignment="1">
      <alignment horizontal="center"/>
    </xf>
    <xf numFmtId="0" fontId="6" fillId="0" borderId="0" xfId="0" applyFont="1" applyAlignment="1">
      <alignment horizontal="center" wrapText="1"/>
    </xf>
    <xf numFmtId="0" fontId="5" fillId="0" borderId="0" xfId="0" applyFont="1" applyAlignment="1">
      <alignment horizontal="center"/>
    </xf>
    <xf numFmtId="0" fontId="13" fillId="0" borderId="0" xfId="0" applyFont="1" applyAlignment="1">
      <alignment horizontal="left" wrapText="1"/>
    </xf>
    <xf numFmtId="0" fontId="6" fillId="0" borderId="4" xfId="0" applyFont="1" applyBorder="1" applyAlignment="1">
      <alignment horizontal="center"/>
    </xf>
    <xf numFmtId="0" fontId="11" fillId="0" borderId="0" xfId="0" applyFont="1" applyAlignment="1">
      <alignment horizontal="center"/>
    </xf>
    <xf numFmtId="0" fontId="22" fillId="0" borderId="0" xfId="0" applyFont="1" applyAlignment="1">
      <alignment horizontal="left" wrapText="1"/>
    </xf>
    <xf numFmtId="0" fontId="22" fillId="0" borderId="0" xfId="0" applyFont="1" applyAlignment="1">
      <alignment horizontal="left"/>
    </xf>
    <xf numFmtId="0" fontId="22" fillId="0" borderId="0" xfId="0" applyFont="1" applyAlignment="1">
      <alignment horizontal="left" vertical="center" wrapText="1"/>
    </xf>
    <xf numFmtId="0" fontId="22" fillId="0" borderId="0" xfId="0" applyFont="1" applyAlignment="1">
      <alignment horizontal="left" vertical="center"/>
    </xf>
    <xf numFmtId="0" fontId="5" fillId="0" borderId="0" xfId="0" applyFont="1" applyAlignment="1">
      <alignment horizontal="left" wrapText="1"/>
    </xf>
    <xf numFmtId="0" fontId="12" fillId="0" borderId="0" xfId="0" applyFont="1" applyAlignment="1">
      <alignment horizontal="center"/>
    </xf>
    <xf numFmtId="0" fontId="7" fillId="0" borderId="0" xfId="0" applyFont="1" applyAlignment="1">
      <alignment horizontal="center"/>
    </xf>
    <xf numFmtId="0" fontId="13" fillId="0" borderId="0" xfId="0" applyFont="1" applyAlignment="1">
      <alignment horizontal="left"/>
    </xf>
    <xf numFmtId="0" fontId="13" fillId="0" borderId="0" xfId="0" applyFont="1" applyAlignment="1">
      <alignment horizontal="left" vertical="center" wrapText="1"/>
    </xf>
    <xf numFmtId="0" fontId="13" fillId="0" borderId="0" xfId="0" applyFont="1" applyAlignment="1">
      <alignment horizontal="left" vertical="center"/>
    </xf>
    <xf numFmtId="0" fontId="29" fillId="0" borderId="0" xfId="0" applyFont="1"/>
  </cellXfs>
  <cellStyles count="2">
    <cellStyle name="Normal" xfId="0" builtinId="0"/>
    <cellStyle name="Normal 2" xfId="1"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419100</xdr:colOff>
      <xdr:row>158</xdr:row>
      <xdr:rowOff>47625</xdr:rowOff>
    </xdr:from>
    <xdr:to>
      <xdr:col>5</xdr:col>
      <xdr:colOff>428625</xdr:colOff>
      <xdr:row>158</xdr:row>
      <xdr:rowOff>47625</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4333875" y="1019175"/>
          <a:ext cx="1866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419100</xdr:colOff>
      <xdr:row>80</xdr:row>
      <xdr:rowOff>47625</xdr:rowOff>
    </xdr:from>
    <xdr:to>
      <xdr:col>5</xdr:col>
      <xdr:colOff>428625</xdr:colOff>
      <xdr:row>80</xdr:row>
      <xdr:rowOff>47625</xdr:rowOff>
    </xdr:to>
    <xdr:cxnSp macro="">
      <xdr:nvCxnSpPr>
        <xdr:cNvPr id="5" name="Straight Connector 4">
          <a:extLst>
            <a:ext uri="{FF2B5EF4-FFF2-40B4-BE49-F238E27FC236}">
              <a16:creationId xmlns:a16="http://schemas.microsoft.com/office/drawing/2014/main" id="{00000000-0008-0000-0100-000005000000}"/>
            </a:ext>
          </a:extLst>
        </xdr:cNvPr>
        <xdr:cNvCxnSpPr/>
      </xdr:nvCxnSpPr>
      <xdr:spPr>
        <a:xfrm>
          <a:off x="4333875" y="1019175"/>
          <a:ext cx="1866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419100</xdr:colOff>
      <xdr:row>238</xdr:row>
      <xdr:rowOff>47625</xdr:rowOff>
    </xdr:from>
    <xdr:to>
      <xdr:col>5</xdr:col>
      <xdr:colOff>428625</xdr:colOff>
      <xdr:row>238</xdr:row>
      <xdr:rowOff>47625</xdr:rowOff>
    </xdr:to>
    <xdr:cxnSp macro="">
      <xdr:nvCxnSpPr>
        <xdr:cNvPr id="2" name="Straight Connector 1">
          <a:extLst>
            <a:ext uri="{FF2B5EF4-FFF2-40B4-BE49-F238E27FC236}">
              <a16:creationId xmlns:a16="http://schemas.microsoft.com/office/drawing/2014/main" id="{7B2A19FB-562B-409E-8913-42A484A33465}"/>
            </a:ext>
          </a:extLst>
        </xdr:cNvPr>
        <xdr:cNvCxnSpPr/>
      </xdr:nvCxnSpPr>
      <xdr:spPr>
        <a:xfrm>
          <a:off x="4886325" y="1028700"/>
          <a:ext cx="1933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419100</xdr:colOff>
      <xdr:row>392</xdr:row>
      <xdr:rowOff>47625</xdr:rowOff>
    </xdr:from>
    <xdr:to>
      <xdr:col>5</xdr:col>
      <xdr:colOff>428625</xdr:colOff>
      <xdr:row>392</xdr:row>
      <xdr:rowOff>47625</xdr:rowOff>
    </xdr:to>
    <xdr:cxnSp macro="">
      <xdr:nvCxnSpPr>
        <xdr:cNvPr id="6" name="Straight Connector 5">
          <a:extLst>
            <a:ext uri="{FF2B5EF4-FFF2-40B4-BE49-F238E27FC236}">
              <a16:creationId xmlns:a16="http://schemas.microsoft.com/office/drawing/2014/main" id="{619ED7D1-5DA5-4D9D-B6CB-F8C9EE8B7A0D}"/>
            </a:ext>
          </a:extLst>
        </xdr:cNvPr>
        <xdr:cNvCxnSpPr/>
      </xdr:nvCxnSpPr>
      <xdr:spPr>
        <a:xfrm>
          <a:off x="4886325" y="44796075"/>
          <a:ext cx="1933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419100</xdr:colOff>
      <xdr:row>315</xdr:row>
      <xdr:rowOff>47625</xdr:rowOff>
    </xdr:from>
    <xdr:to>
      <xdr:col>5</xdr:col>
      <xdr:colOff>428625</xdr:colOff>
      <xdr:row>315</xdr:row>
      <xdr:rowOff>47625</xdr:rowOff>
    </xdr:to>
    <xdr:cxnSp macro="">
      <xdr:nvCxnSpPr>
        <xdr:cNvPr id="7" name="Straight Connector 6">
          <a:extLst>
            <a:ext uri="{FF2B5EF4-FFF2-40B4-BE49-F238E27FC236}">
              <a16:creationId xmlns:a16="http://schemas.microsoft.com/office/drawing/2014/main" id="{AA9E4F89-7E77-4EAF-91CE-8C8A93E94125}"/>
            </a:ext>
          </a:extLst>
        </xdr:cNvPr>
        <xdr:cNvCxnSpPr/>
      </xdr:nvCxnSpPr>
      <xdr:spPr>
        <a:xfrm>
          <a:off x="4886325" y="22831425"/>
          <a:ext cx="1933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4"/>
  <sheetViews>
    <sheetView view="pageBreakPreview" zoomScaleNormal="100" zoomScaleSheetLayoutView="100" workbookViewId="0">
      <selection activeCell="G77" sqref="G77"/>
    </sheetView>
  </sheetViews>
  <sheetFormatPr defaultColWidth="9" defaultRowHeight="15" x14ac:dyDescent="0.25"/>
  <cols>
    <col min="1" max="1" width="8.125" style="10" customWidth="1"/>
    <col min="2" max="2" width="58.625" style="1" customWidth="1"/>
    <col min="3" max="3" width="23" style="33" customWidth="1"/>
    <col min="4" max="16384" width="9" style="1"/>
  </cols>
  <sheetData>
    <row r="1" spans="1:3" s="2" customFormat="1" ht="33" customHeight="1" x14ac:dyDescent="0.3">
      <c r="A1" s="70" t="s">
        <v>28</v>
      </c>
      <c r="B1" s="70"/>
      <c r="C1" s="70"/>
    </row>
    <row r="2" spans="1:3" s="2" customFormat="1" ht="18.75" x14ac:dyDescent="0.3">
      <c r="A2" s="25" t="s">
        <v>47</v>
      </c>
      <c r="B2" s="25"/>
      <c r="C2" s="27"/>
    </row>
    <row r="3" spans="1:3" s="2" customFormat="1" ht="18.75" x14ac:dyDescent="0.3">
      <c r="A3" s="71" t="s">
        <v>69</v>
      </c>
      <c r="B3" s="71"/>
      <c r="C3" s="27"/>
    </row>
    <row r="4" spans="1:3" ht="21" customHeight="1" x14ac:dyDescent="0.25">
      <c r="A4" s="72" t="s">
        <v>20</v>
      </c>
      <c r="B4" s="72"/>
      <c r="C4" s="72"/>
    </row>
    <row r="5" spans="1:3" s="2" customFormat="1" ht="18" customHeight="1" x14ac:dyDescent="0.3">
      <c r="A5" s="73" t="s">
        <v>78</v>
      </c>
      <c r="B5" s="73"/>
      <c r="C5" s="73"/>
    </row>
    <row r="6" spans="1:3" s="2" customFormat="1" ht="18.75" x14ac:dyDescent="0.3">
      <c r="A6" s="74" t="s">
        <v>10</v>
      </c>
      <c r="B6" s="74"/>
      <c r="C6" s="74"/>
    </row>
    <row r="7" spans="1:3" ht="15.75" x14ac:dyDescent="0.25">
      <c r="A7" s="9"/>
      <c r="B7" s="3"/>
      <c r="C7" s="28" t="s">
        <v>8</v>
      </c>
    </row>
    <row r="8" spans="1:3" s="8" customFormat="1" ht="31.5" x14ac:dyDescent="0.25">
      <c r="A8" s="13" t="s">
        <v>5</v>
      </c>
      <c r="B8" s="12" t="s">
        <v>4</v>
      </c>
      <c r="C8" s="29" t="s">
        <v>7</v>
      </c>
    </row>
    <row r="9" spans="1:3" s="8" customFormat="1" ht="21" customHeight="1" x14ac:dyDescent="0.25">
      <c r="A9" s="22">
        <v>1</v>
      </c>
      <c r="B9" s="23">
        <v>2</v>
      </c>
      <c r="C9" s="23">
        <v>3</v>
      </c>
    </row>
    <row r="10" spans="1:3" s="2" customFormat="1" ht="21" customHeight="1" x14ac:dyDescent="0.3">
      <c r="A10" s="18" t="s">
        <v>0</v>
      </c>
      <c r="B10" s="14" t="s">
        <v>12</v>
      </c>
      <c r="C10" s="30"/>
    </row>
    <row r="11" spans="1:3" ht="21" customHeight="1" x14ac:dyDescent="0.25">
      <c r="A11" s="18" t="s">
        <v>1</v>
      </c>
      <c r="B11" s="14" t="s">
        <v>29</v>
      </c>
      <c r="C11" s="35"/>
    </row>
    <row r="12" spans="1:3" ht="21" customHeight="1" x14ac:dyDescent="0.25">
      <c r="A12" s="18" t="s">
        <v>2</v>
      </c>
      <c r="B12" s="14" t="s">
        <v>13</v>
      </c>
      <c r="C12" s="35">
        <f>C11</f>
        <v>0</v>
      </c>
    </row>
    <row r="13" spans="1:3" ht="21" customHeight="1" x14ac:dyDescent="0.25">
      <c r="A13" s="5">
        <v>1</v>
      </c>
      <c r="B13" s="15" t="s">
        <v>30</v>
      </c>
      <c r="C13" s="31">
        <f>C12</f>
        <v>0</v>
      </c>
    </row>
    <row r="14" spans="1:3" ht="21" customHeight="1" x14ac:dyDescent="0.25">
      <c r="A14" s="7" t="s">
        <v>14</v>
      </c>
      <c r="B14" s="16" t="s">
        <v>15</v>
      </c>
      <c r="C14" s="31">
        <f>C15+C16</f>
        <v>0</v>
      </c>
    </row>
    <row r="15" spans="1:3" ht="21" customHeight="1" x14ac:dyDescent="0.25">
      <c r="A15" s="7"/>
      <c r="B15" s="26" t="s">
        <v>32</v>
      </c>
      <c r="C15" s="31">
        <f>C13*0.4</f>
        <v>0</v>
      </c>
    </row>
    <row r="16" spans="1:3" ht="21" customHeight="1" x14ac:dyDescent="0.25">
      <c r="A16" s="7"/>
      <c r="B16" s="26" t="s">
        <v>31</v>
      </c>
      <c r="C16" s="31">
        <f>C13*0.6</f>
        <v>0</v>
      </c>
    </row>
    <row r="17" spans="1:3" ht="21" customHeight="1" x14ac:dyDescent="0.25">
      <c r="A17" s="7" t="s">
        <v>16</v>
      </c>
      <c r="B17" s="16" t="s">
        <v>17</v>
      </c>
      <c r="C17" s="31"/>
    </row>
    <row r="18" spans="1:3" ht="21" customHeight="1" x14ac:dyDescent="0.25">
      <c r="A18" s="18" t="s">
        <v>3</v>
      </c>
      <c r="B18" s="14" t="s">
        <v>18</v>
      </c>
      <c r="C18" s="58">
        <f>C23+C26</f>
        <v>290</v>
      </c>
    </row>
    <row r="19" spans="1:3" ht="21" customHeight="1" x14ac:dyDescent="0.25">
      <c r="A19" s="18" t="s">
        <v>1</v>
      </c>
      <c r="B19" s="14" t="s">
        <v>21</v>
      </c>
      <c r="C19" s="59">
        <f>C22</f>
        <v>290</v>
      </c>
    </row>
    <row r="20" spans="1:3" ht="21" customHeight="1" x14ac:dyDescent="0.25">
      <c r="A20" s="18">
        <v>1</v>
      </c>
      <c r="B20" s="14" t="s">
        <v>6</v>
      </c>
      <c r="C20" s="59"/>
    </row>
    <row r="21" spans="1:3" ht="21" customHeight="1" x14ac:dyDescent="0.25">
      <c r="A21" s="17">
        <v>2</v>
      </c>
      <c r="B21" s="14" t="s">
        <v>22</v>
      </c>
      <c r="C21" s="59"/>
    </row>
    <row r="22" spans="1:3" ht="21" customHeight="1" x14ac:dyDescent="0.25">
      <c r="A22" s="18">
        <v>3</v>
      </c>
      <c r="B22" s="14" t="s">
        <v>23</v>
      </c>
      <c r="C22" s="59">
        <f>C23+C26</f>
        <v>290</v>
      </c>
    </row>
    <row r="23" spans="1:3" s="39" customFormat="1" ht="21" customHeight="1" x14ac:dyDescent="0.25">
      <c r="A23" s="36" t="s">
        <v>14</v>
      </c>
      <c r="B23" s="37" t="s">
        <v>33</v>
      </c>
      <c r="C23" s="56">
        <f>SUM(C24:C25)</f>
        <v>0</v>
      </c>
    </row>
    <row r="24" spans="1:3" s="42" customFormat="1" ht="21" customHeight="1" x14ac:dyDescent="0.25">
      <c r="A24" s="40"/>
      <c r="B24" s="41" t="s">
        <v>34</v>
      </c>
      <c r="C24" s="57"/>
    </row>
    <row r="25" spans="1:3" s="42" customFormat="1" ht="21" customHeight="1" x14ac:dyDescent="0.25">
      <c r="A25" s="40"/>
      <c r="B25" s="41" t="s">
        <v>35</v>
      </c>
      <c r="C25" s="57"/>
    </row>
    <row r="26" spans="1:3" s="39" customFormat="1" ht="21" customHeight="1" x14ac:dyDescent="0.25">
      <c r="A26" s="36" t="s">
        <v>16</v>
      </c>
      <c r="B26" s="37" t="s">
        <v>36</v>
      </c>
      <c r="C26" s="56">
        <f>+C28+C27</f>
        <v>290</v>
      </c>
    </row>
    <row r="27" spans="1:3" s="42" customFormat="1" ht="40.5" customHeight="1" x14ac:dyDescent="0.25">
      <c r="A27" s="40"/>
      <c r="B27" s="43" t="s">
        <v>79</v>
      </c>
      <c r="C27" s="67">
        <v>180</v>
      </c>
    </row>
    <row r="28" spans="1:3" s="42" customFormat="1" ht="40.5" customHeight="1" x14ac:dyDescent="0.25">
      <c r="A28" s="40"/>
      <c r="B28" s="43" t="s">
        <v>80</v>
      </c>
      <c r="C28" s="67">
        <v>110</v>
      </c>
    </row>
    <row r="29" spans="1:3" s="42" customFormat="1" ht="49.5" customHeight="1" x14ac:dyDescent="0.25">
      <c r="A29" s="60"/>
      <c r="B29" s="61"/>
    </row>
    <row r="30" spans="1:3" s="42" customFormat="1" ht="49.5" customHeight="1" x14ac:dyDescent="0.25">
      <c r="A30" s="60"/>
      <c r="B30" s="61"/>
    </row>
    <row r="31" spans="1:3" s="42" customFormat="1" ht="49.5" customHeight="1" x14ac:dyDescent="0.25">
      <c r="A31" s="60"/>
      <c r="B31" s="61"/>
    </row>
    <row r="32" spans="1:3" s="42" customFormat="1" ht="49.5" customHeight="1" x14ac:dyDescent="0.25">
      <c r="A32" s="60"/>
      <c r="B32" s="61"/>
    </row>
    <row r="33" spans="1:3" s="2" customFormat="1" ht="33" customHeight="1" x14ac:dyDescent="0.3">
      <c r="A33" s="70" t="s">
        <v>28</v>
      </c>
      <c r="B33" s="70"/>
      <c r="C33" s="70"/>
    </row>
    <row r="34" spans="1:3" s="2" customFormat="1" ht="18.75" x14ac:dyDescent="0.3">
      <c r="A34" s="25" t="s">
        <v>47</v>
      </c>
      <c r="B34" s="25"/>
      <c r="C34" s="27"/>
    </row>
    <row r="35" spans="1:3" s="2" customFormat="1" ht="18.75" x14ac:dyDescent="0.3">
      <c r="A35" s="71" t="s">
        <v>69</v>
      </c>
      <c r="B35" s="71"/>
      <c r="C35" s="27"/>
    </row>
    <row r="36" spans="1:3" ht="21" customHeight="1" x14ac:dyDescent="0.25">
      <c r="A36" s="72" t="s">
        <v>20</v>
      </c>
      <c r="B36" s="72"/>
      <c r="C36" s="72"/>
    </row>
    <row r="37" spans="1:3" s="2" customFormat="1" ht="18" customHeight="1" x14ac:dyDescent="0.3">
      <c r="A37" s="73" t="s">
        <v>81</v>
      </c>
      <c r="B37" s="73"/>
      <c r="C37" s="73"/>
    </row>
    <row r="38" spans="1:3" s="2" customFormat="1" ht="18.75" x14ac:dyDescent="0.3">
      <c r="A38" s="74" t="s">
        <v>10</v>
      </c>
      <c r="B38" s="74"/>
      <c r="C38" s="74"/>
    </row>
    <row r="39" spans="1:3" ht="15.75" x14ac:dyDescent="0.25">
      <c r="A39" s="9"/>
      <c r="B39" s="3"/>
      <c r="C39" s="28" t="s">
        <v>8</v>
      </c>
    </row>
    <row r="40" spans="1:3" s="8" customFormat="1" ht="31.5" x14ac:dyDescent="0.25">
      <c r="A40" s="13" t="s">
        <v>5</v>
      </c>
      <c r="B40" s="12" t="s">
        <v>4</v>
      </c>
      <c r="C40" s="29" t="s">
        <v>7</v>
      </c>
    </row>
    <row r="41" spans="1:3" s="8" customFormat="1" ht="21" customHeight="1" x14ac:dyDescent="0.25">
      <c r="A41" s="22">
        <v>1</v>
      </c>
      <c r="B41" s="23">
        <v>2</v>
      </c>
      <c r="C41" s="23">
        <v>3</v>
      </c>
    </row>
    <row r="42" spans="1:3" s="2" customFormat="1" ht="21" customHeight="1" x14ac:dyDescent="0.3">
      <c r="A42" s="18" t="s">
        <v>0</v>
      </c>
      <c r="B42" s="14" t="s">
        <v>12</v>
      </c>
      <c r="C42" s="30"/>
    </row>
    <row r="43" spans="1:3" ht="21" customHeight="1" x14ac:dyDescent="0.25">
      <c r="A43" s="18" t="s">
        <v>1</v>
      </c>
      <c r="B43" s="14" t="s">
        <v>29</v>
      </c>
      <c r="C43" s="35"/>
    </row>
    <row r="44" spans="1:3" ht="21" customHeight="1" x14ac:dyDescent="0.25">
      <c r="A44" s="18" t="s">
        <v>2</v>
      </c>
      <c r="B44" s="14" t="s">
        <v>13</v>
      </c>
      <c r="C44" s="35">
        <f>C43</f>
        <v>0</v>
      </c>
    </row>
    <row r="45" spans="1:3" ht="21" customHeight="1" x14ac:dyDescent="0.25">
      <c r="A45" s="5">
        <v>1</v>
      </c>
      <c r="B45" s="15" t="s">
        <v>30</v>
      </c>
      <c r="C45" s="31">
        <f>C44</f>
        <v>0</v>
      </c>
    </row>
    <row r="46" spans="1:3" ht="21" customHeight="1" x14ac:dyDescent="0.25">
      <c r="A46" s="7" t="s">
        <v>14</v>
      </c>
      <c r="B46" s="16" t="s">
        <v>15</v>
      </c>
      <c r="C46" s="31">
        <f>C47+C48</f>
        <v>0</v>
      </c>
    </row>
    <row r="47" spans="1:3" ht="21" customHeight="1" x14ac:dyDescent="0.25">
      <c r="A47" s="7"/>
      <c r="B47" s="26" t="s">
        <v>32</v>
      </c>
      <c r="C47" s="31">
        <f>C45*0.4</f>
        <v>0</v>
      </c>
    </row>
    <row r="48" spans="1:3" ht="21" customHeight="1" x14ac:dyDescent="0.25">
      <c r="A48" s="7"/>
      <c r="B48" s="26" t="s">
        <v>31</v>
      </c>
      <c r="C48" s="31">
        <f>C45*0.6</f>
        <v>0</v>
      </c>
    </row>
    <row r="49" spans="1:3" ht="21" customHeight="1" x14ac:dyDescent="0.25">
      <c r="A49" s="7" t="s">
        <v>16</v>
      </c>
      <c r="B49" s="16" t="s">
        <v>17</v>
      </c>
      <c r="C49" s="31"/>
    </row>
    <row r="50" spans="1:3" ht="21" customHeight="1" x14ac:dyDescent="0.25">
      <c r="A50" s="18" t="s">
        <v>3</v>
      </c>
      <c r="B50" s="14" t="s">
        <v>18</v>
      </c>
      <c r="C50" s="58">
        <f>C55+C58</f>
        <v>105.735</v>
      </c>
    </row>
    <row r="51" spans="1:3" ht="21" customHeight="1" x14ac:dyDescent="0.25">
      <c r="A51" s="18" t="s">
        <v>1</v>
      </c>
      <c r="B51" s="14" t="s">
        <v>21</v>
      </c>
      <c r="C51" s="59">
        <f>C54</f>
        <v>105.735</v>
      </c>
    </row>
    <row r="52" spans="1:3" ht="21" customHeight="1" x14ac:dyDescent="0.25">
      <c r="A52" s="18">
        <v>1</v>
      </c>
      <c r="B52" s="14" t="s">
        <v>6</v>
      </c>
      <c r="C52" s="59"/>
    </row>
    <row r="53" spans="1:3" ht="21" customHeight="1" x14ac:dyDescent="0.25">
      <c r="A53" s="17">
        <v>2</v>
      </c>
      <c r="B53" s="14" t="s">
        <v>22</v>
      </c>
      <c r="C53" s="59"/>
    </row>
    <row r="54" spans="1:3" ht="21" customHeight="1" x14ac:dyDescent="0.25">
      <c r="A54" s="18">
        <v>3</v>
      </c>
      <c r="B54" s="14" t="s">
        <v>23</v>
      </c>
      <c r="C54" s="59">
        <f>C55+C58</f>
        <v>105.735</v>
      </c>
    </row>
    <row r="55" spans="1:3" s="39" customFormat="1" ht="21" customHeight="1" x14ac:dyDescent="0.25">
      <c r="A55" s="36" t="s">
        <v>14</v>
      </c>
      <c r="B55" s="37" t="s">
        <v>33</v>
      </c>
      <c r="C55" s="56">
        <f>SUM(C56:C57)</f>
        <v>0</v>
      </c>
    </row>
    <row r="56" spans="1:3" s="42" customFormat="1" ht="21" customHeight="1" x14ac:dyDescent="0.25">
      <c r="A56" s="40"/>
      <c r="B56" s="41" t="s">
        <v>34</v>
      </c>
      <c r="C56" s="57"/>
    </row>
    <row r="57" spans="1:3" s="42" customFormat="1" ht="21" customHeight="1" x14ac:dyDescent="0.25">
      <c r="A57" s="40"/>
      <c r="B57" s="41" t="s">
        <v>35</v>
      </c>
      <c r="C57" s="57"/>
    </row>
    <row r="58" spans="1:3" s="39" customFormat="1" ht="21" customHeight="1" x14ac:dyDescent="0.25">
      <c r="A58" s="36" t="s">
        <v>16</v>
      </c>
      <c r="B58" s="37" t="s">
        <v>36</v>
      </c>
      <c r="C58" s="56">
        <f>+C59</f>
        <v>105.735</v>
      </c>
    </row>
    <row r="59" spans="1:3" s="42" customFormat="1" ht="40.5" customHeight="1" x14ac:dyDescent="0.25">
      <c r="A59" s="40"/>
      <c r="B59" s="68" t="s">
        <v>82</v>
      </c>
      <c r="C59" s="67">
        <v>105.735</v>
      </c>
    </row>
    <row r="60" spans="1:3" s="42" customFormat="1" ht="49.5" customHeight="1" x14ac:dyDescent="0.25">
      <c r="A60" s="60"/>
      <c r="B60" s="61"/>
    </row>
    <row r="61" spans="1:3" s="42" customFormat="1" ht="49.5" customHeight="1" x14ac:dyDescent="0.25">
      <c r="A61" s="60"/>
      <c r="B61" s="61"/>
    </row>
    <row r="62" spans="1:3" s="42" customFormat="1" ht="49.5" customHeight="1" x14ac:dyDescent="0.25">
      <c r="A62" s="60"/>
      <c r="B62" s="61"/>
    </row>
    <row r="63" spans="1:3" s="42" customFormat="1" ht="49.5" customHeight="1" x14ac:dyDescent="0.25">
      <c r="A63" s="60"/>
      <c r="B63" s="61"/>
    </row>
    <row r="64" spans="1:3" s="42" customFormat="1" ht="49.5" customHeight="1" x14ac:dyDescent="0.25">
      <c r="A64" s="60"/>
      <c r="B64" s="61"/>
    </row>
  </sheetData>
  <mergeCells count="10">
    <mergeCell ref="A1:C1"/>
    <mergeCell ref="A3:B3"/>
    <mergeCell ref="A4:C4"/>
    <mergeCell ref="A5:C5"/>
    <mergeCell ref="A6:C6"/>
    <mergeCell ref="A33:C33"/>
    <mergeCell ref="A35:B35"/>
    <mergeCell ref="A36:C36"/>
    <mergeCell ref="A37:C37"/>
    <mergeCell ref="A38:C38"/>
  </mergeCells>
  <pageMargins left="0.52" right="0.39" top="0.68" bottom="0.15748031496063" header="0.31496062992126" footer="0.31496062992126"/>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29"/>
  <sheetViews>
    <sheetView tabSelected="1" view="pageBreakPreview" zoomScaleNormal="100" zoomScaleSheetLayoutView="100" workbookViewId="0">
      <selection activeCell="K12" sqref="K12"/>
    </sheetView>
  </sheetViews>
  <sheetFormatPr defaultColWidth="9" defaultRowHeight="18.75" x14ac:dyDescent="0.3"/>
  <cols>
    <col min="1" max="1" width="4.375" style="2" customWidth="1"/>
    <col min="2" max="2" width="44.25" style="2" customWidth="1"/>
    <col min="3" max="3" width="10" style="2" customWidth="1"/>
    <col min="4" max="4" width="12.375" style="2" customWidth="1"/>
    <col min="5" max="5" width="12.875" style="2" customWidth="1"/>
    <col min="6" max="6" width="13.625" style="2" customWidth="1"/>
    <col min="7" max="16384" width="9" style="2"/>
  </cols>
  <sheetData>
    <row r="1" spans="1:6" ht="39.75" customHeight="1" x14ac:dyDescent="0.3">
      <c r="A1" s="82" t="s">
        <v>41</v>
      </c>
      <c r="B1" s="82"/>
      <c r="C1" s="82"/>
      <c r="D1" s="82"/>
      <c r="E1" s="82"/>
      <c r="F1" s="82"/>
    </row>
    <row r="2" spans="1:6" x14ac:dyDescent="0.3">
      <c r="A2" s="71" t="s">
        <v>47</v>
      </c>
      <c r="B2" s="71"/>
      <c r="C2" s="83" t="s">
        <v>24</v>
      </c>
      <c r="D2" s="83"/>
      <c r="E2" s="83"/>
      <c r="F2" s="83"/>
    </row>
    <row r="3" spans="1:6" x14ac:dyDescent="0.3">
      <c r="A3" s="71" t="s">
        <v>27</v>
      </c>
      <c r="B3" s="71"/>
      <c r="C3" s="77" t="s">
        <v>25</v>
      </c>
      <c r="D3" s="77"/>
      <c r="E3" s="77"/>
      <c r="F3" s="77"/>
    </row>
    <row r="4" spans="1:6" ht="9.75" customHeight="1" x14ac:dyDescent="0.3">
      <c r="A4" s="25"/>
      <c r="B4" s="25"/>
      <c r="C4" s="84"/>
      <c r="D4" s="84"/>
      <c r="E4" s="84"/>
      <c r="F4" s="84"/>
    </row>
    <row r="5" spans="1:6" ht="30" customHeight="1" x14ac:dyDescent="0.3">
      <c r="A5" s="77" t="s">
        <v>52</v>
      </c>
      <c r="B5" s="77"/>
      <c r="C5" s="77"/>
      <c r="D5" s="77"/>
      <c r="E5" s="77"/>
      <c r="F5" s="77"/>
    </row>
    <row r="6" spans="1:6" x14ac:dyDescent="0.3">
      <c r="A6" s="74" t="s">
        <v>40</v>
      </c>
      <c r="B6" s="74"/>
      <c r="C6" s="74"/>
      <c r="D6" s="74"/>
      <c r="E6" s="74"/>
      <c r="F6" s="74"/>
    </row>
    <row r="7" spans="1:6" x14ac:dyDescent="0.3">
      <c r="A7" s="74"/>
      <c r="B7" s="74"/>
      <c r="C7" s="74"/>
      <c r="D7" s="74"/>
      <c r="E7" s="74"/>
      <c r="F7" s="74"/>
    </row>
    <row r="8" spans="1:6" s="48" customFormat="1" ht="37.5" customHeight="1" x14ac:dyDescent="0.3">
      <c r="A8" s="78" t="s">
        <v>26</v>
      </c>
      <c r="B8" s="78"/>
      <c r="C8" s="78"/>
      <c r="D8" s="78"/>
      <c r="E8" s="78"/>
      <c r="F8" s="78"/>
    </row>
    <row r="9" spans="1:6" s="48" customFormat="1" ht="67.5" customHeight="1" x14ac:dyDescent="0.3">
      <c r="A9" s="80" t="s">
        <v>42</v>
      </c>
      <c r="B9" s="80"/>
      <c r="C9" s="80"/>
      <c r="D9" s="80"/>
      <c r="E9" s="80"/>
      <c r="F9" s="80"/>
    </row>
    <row r="10" spans="1:6" ht="35.25" customHeight="1" x14ac:dyDescent="0.3">
      <c r="A10" s="75" t="s">
        <v>53</v>
      </c>
      <c r="B10" s="75"/>
      <c r="C10" s="75"/>
      <c r="D10" s="75"/>
      <c r="E10" s="75"/>
      <c r="F10" s="75"/>
    </row>
    <row r="11" spans="1:6" ht="21.75" customHeight="1" x14ac:dyDescent="0.3">
      <c r="A11" s="11"/>
      <c r="B11" s="11"/>
      <c r="C11" s="11"/>
      <c r="D11" s="11"/>
      <c r="E11" s="76" t="s">
        <v>9</v>
      </c>
      <c r="F11" s="76"/>
    </row>
    <row r="12" spans="1:6" s="24" customFormat="1" ht="86.25" customHeight="1" x14ac:dyDescent="0.3">
      <c r="A12" s="19" t="s">
        <v>5</v>
      </c>
      <c r="B12" s="20" t="s">
        <v>4</v>
      </c>
      <c r="C12" s="19" t="s">
        <v>11</v>
      </c>
      <c r="D12" s="19" t="s">
        <v>54</v>
      </c>
      <c r="E12" s="19" t="s">
        <v>19</v>
      </c>
      <c r="F12" s="19" t="s">
        <v>55</v>
      </c>
    </row>
    <row r="13" spans="1:6" x14ac:dyDescent="0.3">
      <c r="A13" s="21">
        <v>1</v>
      </c>
      <c r="B13" s="21">
        <v>2</v>
      </c>
      <c r="C13" s="21">
        <v>3</v>
      </c>
      <c r="D13" s="21">
        <v>4</v>
      </c>
      <c r="E13" s="21">
        <v>5</v>
      </c>
      <c r="F13" s="21">
        <v>6</v>
      </c>
    </row>
    <row r="14" spans="1:6" ht="24.75" customHeight="1" x14ac:dyDescent="0.3">
      <c r="A14" s="18" t="s">
        <v>0</v>
      </c>
      <c r="B14" s="14" t="s">
        <v>12</v>
      </c>
      <c r="C14" s="30"/>
      <c r="D14" s="4"/>
      <c r="E14" s="4"/>
      <c r="F14" s="4"/>
    </row>
    <row r="15" spans="1:6" ht="24.75" customHeight="1" x14ac:dyDescent="0.3">
      <c r="A15" s="18" t="s">
        <v>1</v>
      </c>
      <c r="B15" s="14" t="s">
        <v>29</v>
      </c>
      <c r="C15" s="49">
        <v>393.3</v>
      </c>
      <c r="D15" s="53">
        <v>82.65</v>
      </c>
      <c r="E15" s="46">
        <f>D15/C15</f>
        <v>0.2101449275362319</v>
      </c>
      <c r="F15" s="46" t="e">
        <f>D15/#REF!</f>
        <v>#REF!</v>
      </c>
    </row>
    <row r="16" spans="1:6" ht="24.75" customHeight="1" x14ac:dyDescent="0.3">
      <c r="A16" s="18" t="s">
        <v>2</v>
      </c>
      <c r="B16" s="14" t="s">
        <v>13</v>
      </c>
      <c r="C16" s="35">
        <f>C15</f>
        <v>393.3</v>
      </c>
      <c r="D16" s="49">
        <f>+D17</f>
        <v>27.23</v>
      </c>
      <c r="E16" s="46">
        <f t="shared" ref="E16:E37" si="0">D16/C16</f>
        <v>6.9234680905161453E-2</v>
      </c>
      <c r="F16" s="46" t="e">
        <f>D16/#REF!</f>
        <v>#REF!</v>
      </c>
    </row>
    <row r="17" spans="1:6" ht="24.75" customHeight="1" x14ac:dyDescent="0.3">
      <c r="A17" s="5">
        <v>1</v>
      </c>
      <c r="B17" s="15" t="s">
        <v>30</v>
      </c>
      <c r="C17" s="31">
        <f>C16</f>
        <v>393.3</v>
      </c>
      <c r="D17" s="31">
        <f>+D18+D21</f>
        <v>27.23</v>
      </c>
      <c r="E17" s="46">
        <f t="shared" si="0"/>
        <v>6.9234680905161453E-2</v>
      </c>
      <c r="F17" s="46" t="e">
        <f>D17/#REF!</f>
        <v>#REF!</v>
      </c>
    </row>
    <row r="18" spans="1:6" ht="24.75" customHeight="1" x14ac:dyDescent="0.3">
      <c r="A18" s="7" t="s">
        <v>14</v>
      </c>
      <c r="B18" s="16" t="s">
        <v>15</v>
      </c>
      <c r="C18" s="31">
        <f>C19+C20</f>
        <v>393.3</v>
      </c>
      <c r="D18" s="31">
        <f>D19+D20</f>
        <v>27.23</v>
      </c>
      <c r="E18" s="46">
        <f t="shared" si="0"/>
        <v>6.9234680905161453E-2</v>
      </c>
      <c r="F18" s="46" t="e">
        <f>D18/#REF!</f>
        <v>#REF!</v>
      </c>
    </row>
    <row r="19" spans="1:6" ht="24.75" customHeight="1" x14ac:dyDescent="0.3">
      <c r="A19" s="7"/>
      <c r="B19" s="26" t="s">
        <v>32</v>
      </c>
      <c r="C19" s="31">
        <f>C17*0.4</f>
        <v>157.32000000000002</v>
      </c>
      <c r="D19" s="31">
        <v>0</v>
      </c>
      <c r="E19" s="46">
        <f t="shared" si="0"/>
        <v>0</v>
      </c>
      <c r="F19" s="46"/>
    </row>
    <row r="20" spans="1:6" ht="24.75" customHeight="1" x14ac:dyDescent="0.3">
      <c r="A20" s="7"/>
      <c r="B20" s="26" t="s">
        <v>31</v>
      </c>
      <c r="C20" s="31">
        <f>C17*0.6</f>
        <v>235.98</v>
      </c>
      <c r="D20" s="55">
        <v>27.23</v>
      </c>
      <c r="E20" s="46">
        <f t="shared" si="0"/>
        <v>0.11539113484193576</v>
      </c>
      <c r="F20" s="46" t="e">
        <f>D20/#REF!</f>
        <v>#REF!</v>
      </c>
    </row>
    <row r="21" spans="1:6" ht="24.75" customHeight="1" x14ac:dyDescent="0.3">
      <c r="A21" s="7" t="s">
        <v>16</v>
      </c>
      <c r="B21" s="16" t="s">
        <v>17</v>
      </c>
      <c r="C21" s="31"/>
      <c r="D21" s="6"/>
      <c r="E21" s="46"/>
      <c r="F21" s="46"/>
    </row>
    <row r="22" spans="1:6" ht="24.75" customHeight="1" x14ac:dyDescent="0.3">
      <c r="A22" s="18" t="s">
        <v>3</v>
      </c>
      <c r="B22" s="14" t="s">
        <v>18</v>
      </c>
      <c r="C22" s="34">
        <f>C27+C30+C37+C38</f>
        <v>9026.884</v>
      </c>
      <c r="D22" s="34">
        <f>D27+D30+D37+D38</f>
        <v>2067.7829999999999</v>
      </c>
      <c r="E22" s="47">
        <f t="shared" si="0"/>
        <v>0.2290694108841988</v>
      </c>
      <c r="F22" s="46" t="e">
        <f>D22/#REF!</f>
        <v>#REF!</v>
      </c>
    </row>
    <row r="23" spans="1:6" ht="24.75" customHeight="1" x14ac:dyDescent="0.3">
      <c r="A23" s="18" t="s">
        <v>1</v>
      </c>
      <c r="B23" s="14" t="s">
        <v>21</v>
      </c>
      <c r="C23" s="32">
        <f>C26</f>
        <v>8664.4269999999997</v>
      </c>
      <c r="D23" s="32">
        <f>D26</f>
        <v>2067.7829999999999</v>
      </c>
      <c r="E23" s="46">
        <f t="shared" si="0"/>
        <v>0.23865201934299868</v>
      </c>
      <c r="F23" s="46" t="e">
        <f>D23/#REF!</f>
        <v>#REF!</v>
      </c>
    </row>
    <row r="24" spans="1:6" ht="24.75" customHeight="1" x14ac:dyDescent="0.3">
      <c r="A24" s="18">
        <v>1</v>
      </c>
      <c r="B24" s="14" t="s">
        <v>6</v>
      </c>
      <c r="C24" s="32"/>
      <c r="D24" s="6"/>
      <c r="E24" s="46"/>
      <c r="F24" s="46"/>
    </row>
    <row r="25" spans="1:6" ht="24.75" customHeight="1" x14ac:dyDescent="0.3">
      <c r="A25" s="17">
        <v>2</v>
      </c>
      <c r="B25" s="14" t="s">
        <v>22</v>
      </c>
      <c r="C25" s="32"/>
      <c r="D25" s="6"/>
      <c r="E25" s="46"/>
      <c r="F25" s="46"/>
    </row>
    <row r="26" spans="1:6" ht="24.75" customHeight="1" x14ac:dyDescent="0.3">
      <c r="A26" s="18">
        <v>3</v>
      </c>
      <c r="B26" s="14" t="s">
        <v>23</v>
      </c>
      <c r="C26" s="32">
        <f>C27+C30+C37</f>
        <v>8664.4269999999997</v>
      </c>
      <c r="D26" s="32">
        <f>D27+D30+D37</f>
        <v>2067.7829999999999</v>
      </c>
      <c r="E26" s="46">
        <f t="shared" si="0"/>
        <v>0.23865201934299868</v>
      </c>
      <c r="F26" s="46" t="e">
        <f>D26/#REF!</f>
        <v>#REF!</v>
      </c>
    </row>
    <row r="27" spans="1:6" ht="24.75" customHeight="1" x14ac:dyDescent="0.3">
      <c r="A27" s="36" t="s">
        <v>14</v>
      </c>
      <c r="B27" s="37" t="s">
        <v>45</v>
      </c>
      <c r="C27" s="38">
        <f>SUM(C28:C29)</f>
        <v>5895.884</v>
      </c>
      <c r="D27" s="38">
        <f>SUM(D28:D29)</f>
        <v>1380.942</v>
      </c>
      <c r="E27" s="46">
        <f t="shared" si="0"/>
        <v>0.2342213652778786</v>
      </c>
      <c r="F27" s="46" t="e">
        <f>D27/#REF!</f>
        <v>#REF!</v>
      </c>
    </row>
    <row r="28" spans="1:6" ht="24.75" customHeight="1" x14ac:dyDescent="0.3">
      <c r="A28" s="40"/>
      <c r="B28" s="41" t="s">
        <v>34</v>
      </c>
      <c r="C28" s="50">
        <v>5133.03</v>
      </c>
      <c r="D28" s="52">
        <v>1256.43</v>
      </c>
      <c r="E28" s="46">
        <f t="shared" si="0"/>
        <v>0.24477355480096555</v>
      </c>
      <c r="F28" s="46" t="e">
        <f>D28/#REF!</f>
        <v>#REF!</v>
      </c>
    </row>
    <row r="29" spans="1:6" ht="24.75" customHeight="1" x14ac:dyDescent="0.3">
      <c r="A29" s="40"/>
      <c r="B29" s="41" t="s">
        <v>35</v>
      </c>
      <c r="C29" s="50">
        <v>762.85400000000004</v>
      </c>
      <c r="D29" s="52">
        <v>124.512</v>
      </c>
      <c r="E29" s="46">
        <f t="shared" si="0"/>
        <v>0.16321864996447549</v>
      </c>
      <c r="F29" s="46" t="e">
        <f>D29/#REF!</f>
        <v>#REF!</v>
      </c>
    </row>
    <row r="30" spans="1:6" ht="24.75" customHeight="1" x14ac:dyDescent="0.3">
      <c r="A30" s="36" t="s">
        <v>16</v>
      </c>
      <c r="B30" s="37" t="s">
        <v>46</v>
      </c>
      <c r="C30" s="38">
        <f>SUM(C31:C33)</f>
        <v>265</v>
      </c>
      <c r="D30" s="38">
        <f t="shared" ref="D30:E30" si="1">SUM(D31:D33)</f>
        <v>0</v>
      </c>
      <c r="E30" s="38">
        <f t="shared" si="1"/>
        <v>0</v>
      </c>
      <c r="F30" s="46" t="e">
        <f>D30/#REF!</f>
        <v>#REF!</v>
      </c>
    </row>
    <row r="31" spans="1:6" ht="24.75" customHeight="1" x14ac:dyDescent="0.3">
      <c r="A31" s="40"/>
      <c r="B31" s="41" t="s">
        <v>51</v>
      </c>
      <c r="C31" s="50">
        <v>50</v>
      </c>
      <c r="D31" s="52">
        <v>0</v>
      </c>
      <c r="E31" s="46">
        <f t="shared" ref="E31" si="2">D31/C31</f>
        <v>0</v>
      </c>
      <c r="F31" s="46" t="e">
        <f>D31/#REF!</f>
        <v>#REF!</v>
      </c>
    </row>
    <row r="32" spans="1:6" ht="30.75" x14ac:dyDescent="0.3">
      <c r="A32" s="40"/>
      <c r="B32" s="43" t="s">
        <v>50</v>
      </c>
      <c r="C32" s="50">
        <v>100</v>
      </c>
      <c r="D32" s="52">
        <v>0</v>
      </c>
      <c r="E32" s="46">
        <f t="shared" ref="E32" si="3">D32/C32</f>
        <v>0</v>
      </c>
      <c r="F32" s="46" t="e">
        <f>D32/#REF!</f>
        <v>#REF!</v>
      </c>
    </row>
    <row r="33" spans="1:6" ht="30.75" x14ac:dyDescent="0.3">
      <c r="A33" s="40"/>
      <c r="B33" s="43" t="s">
        <v>49</v>
      </c>
      <c r="C33" s="50">
        <v>115</v>
      </c>
      <c r="D33" s="52">
        <v>0</v>
      </c>
      <c r="E33" s="46">
        <f t="shared" ref="E33" si="4">D33/C33</f>
        <v>0</v>
      </c>
      <c r="F33" s="46" t="e">
        <f>D33/#REF!</f>
        <v>#REF!</v>
      </c>
    </row>
    <row r="34" spans="1:6" ht="3.75" hidden="1" customHeight="1" x14ac:dyDescent="0.3">
      <c r="A34" s="40"/>
      <c r="B34" s="41" t="s">
        <v>37</v>
      </c>
      <c r="C34" s="50"/>
      <c r="D34" s="52">
        <v>0</v>
      </c>
      <c r="E34" s="46" t="e">
        <f t="shared" si="0"/>
        <v>#DIV/0!</v>
      </c>
      <c r="F34" s="46"/>
    </row>
    <row r="35" spans="1:6" ht="3.75" hidden="1" customHeight="1" x14ac:dyDescent="0.3">
      <c r="A35" s="40"/>
      <c r="B35" s="43" t="s">
        <v>38</v>
      </c>
      <c r="C35" s="50"/>
      <c r="D35" s="52">
        <v>0</v>
      </c>
      <c r="E35" s="46" t="e">
        <f t="shared" ref="E35" si="5">D35/C35</f>
        <v>#DIV/0!</v>
      </c>
      <c r="F35" s="46"/>
    </row>
    <row r="36" spans="1:6" ht="4.5" hidden="1" customHeight="1" x14ac:dyDescent="0.3">
      <c r="A36" s="40"/>
      <c r="B36" s="43" t="s">
        <v>43</v>
      </c>
      <c r="C36" s="50"/>
      <c r="D36" s="52">
        <v>0</v>
      </c>
      <c r="E36" s="46" t="e">
        <f t="shared" si="0"/>
        <v>#DIV/0!</v>
      </c>
      <c r="F36" s="46"/>
    </row>
    <row r="37" spans="1:6" ht="24" customHeight="1" x14ac:dyDescent="0.3">
      <c r="A37" s="44" t="s">
        <v>39</v>
      </c>
      <c r="B37" s="45" t="s">
        <v>56</v>
      </c>
      <c r="C37" s="51">
        <v>2503.5430000000001</v>
      </c>
      <c r="D37" s="52">
        <v>686.84100000000001</v>
      </c>
      <c r="E37" s="46">
        <f t="shared" si="0"/>
        <v>0.27434759458894853</v>
      </c>
      <c r="F37" s="46" t="e">
        <f>D37/#REF!</f>
        <v>#REF!</v>
      </c>
    </row>
    <row r="38" spans="1:6" ht="24" customHeight="1" x14ac:dyDescent="0.3">
      <c r="A38" s="44" t="s">
        <v>44</v>
      </c>
      <c r="B38" s="37" t="s">
        <v>36</v>
      </c>
      <c r="C38" s="51">
        <f>+C39</f>
        <v>362.45699999999999</v>
      </c>
      <c r="D38" s="51">
        <f t="shared" ref="D38:F38" si="6">+D39</f>
        <v>0</v>
      </c>
      <c r="E38" s="51">
        <f t="shared" si="6"/>
        <v>0</v>
      </c>
      <c r="F38" s="51" t="e">
        <f t="shared" si="6"/>
        <v>#REF!</v>
      </c>
    </row>
    <row r="39" spans="1:6" ht="30.75" x14ac:dyDescent="0.3">
      <c r="A39" s="40"/>
      <c r="B39" s="43" t="s">
        <v>48</v>
      </c>
      <c r="C39" s="50">
        <v>362.45699999999999</v>
      </c>
      <c r="D39" s="52">
        <v>0</v>
      </c>
      <c r="E39" s="46">
        <f t="shared" ref="E39" si="7">D39/C39</f>
        <v>0</v>
      </c>
      <c r="F39" s="46" t="e">
        <f>D39/#REF!</f>
        <v>#REF!</v>
      </c>
    </row>
    <row r="40" spans="1:6" x14ac:dyDescent="0.3">
      <c r="A40" s="60"/>
      <c r="B40" s="61"/>
      <c r="C40" s="66"/>
      <c r="D40" s="54"/>
      <c r="E40" s="65"/>
      <c r="F40" s="65"/>
    </row>
    <row r="41" spans="1:6" x14ac:dyDescent="0.3">
      <c r="A41" s="60"/>
      <c r="B41" s="61"/>
      <c r="C41" s="66"/>
      <c r="D41" s="54"/>
      <c r="E41" s="65"/>
      <c r="F41" s="65"/>
    </row>
    <row r="42" spans="1:6" x14ac:dyDescent="0.3">
      <c r="A42" s="60"/>
      <c r="B42" s="61"/>
      <c r="C42" s="66"/>
      <c r="D42" s="54"/>
      <c r="E42" s="65"/>
      <c r="F42" s="65"/>
    </row>
    <row r="43" spans="1:6" x14ac:dyDescent="0.3">
      <c r="A43" s="60"/>
      <c r="B43" s="61"/>
      <c r="C43" s="66"/>
      <c r="D43" s="54"/>
      <c r="E43" s="65"/>
      <c r="F43" s="65"/>
    </row>
    <row r="44" spans="1:6" x14ac:dyDescent="0.3">
      <c r="A44" s="60"/>
      <c r="B44" s="61"/>
      <c r="C44" s="66"/>
      <c r="D44" s="54"/>
      <c r="E44" s="65"/>
      <c r="F44" s="65"/>
    </row>
    <row r="45" spans="1:6" x14ac:dyDescent="0.3">
      <c r="A45" s="60"/>
      <c r="B45" s="61"/>
      <c r="C45" s="66"/>
      <c r="D45" s="54"/>
      <c r="E45" s="65"/>
      <c r="F45" s="65"/>
    </row>
    <row r="46" spans="1:6" x14ac:dyDescent="0.3">
      <c r="A46" s="60"/>
      <c r="B46" s="61"/>
      <c r="C46" s="66"/>
      <c r="D46" s="54"/>
      <c r="E46" s="65"/>
      <c r="F46" s="65"/>
    </row>
    <row r="47" spans="1:6" x14ac:dyDescent="0.3">
      <c r="A47" s="60"/>
      <c r="B47" s="61"/>
      <c r="C47" s="66"/>
      <c r="D47" s="54"/>
      <c r="E47" s="65"/>
      <c r="F47" s="65"/>
    </row>
    <row r="48" spans="1:6" x14ac:dyDescent="0.3">
      <c r="A48" s="60"/>
      <c r="B48" s="61"/>
      <c r="C48" s="66"/>
      <c r="D48" s="54"/>
      <c r="E48" s="65"/>
      <c r="F48" s="65"/>
    </row>
    <row r="49" spans="1:6" x14ac:dyDescent="0.3">
      <c r="A49" s="60"/>
      <c r="B49" s="61"/>
      <c r="C49" s="66"/>
      <c r="D49" s="54"/>
      <c r="E49" s="65"/>
      <c r="F49" s="65"/>
    </row>
    <row r="50" spans="1:6" x14ac:dyDescent="0.3">
      <c r="A50" s="60"/>
      <c r="B50" s="61"/>
      <c r="C50" s="66"/>
      <c r="D50" s="54"/>
      <c r="E50" s="65"/>
      <c r="F50" s="65"/>
    </row>
    <row r="51" spans="1:6" x14ac:dyDescent="0.3">
      <c r="A51" s="60"/>
      <c r="B51" s="61"/>
      <c r="C51" s="66"/>
      <c r="D51" s="54"/>
      <c r="E51" s="65"/>
      <c r="F51" s="65"/>
    </row>
    <row r="52" spans="1:6" x14ac:dyDescent="0.3">
      <c r="A52" s="60"/>
      <c r="B52" s="61"/>
      <c r="C52" s="66"/>
      <c r="D52" s="54"/>
      <c r="E52" s="65"/>
      <c r="F52" s="65"/>
    </row>
    <row r="53" spans="1:6" x14ac:dyDescent="0.3">
      <c r="A53" s="60"/>
      <c r="B53" s="61"/>
      <c r="C53" s="66"/>
      <c r="D53" s="54"/>
      <c r="E53" s="65"/>
      <c r="F53" s="65"/>
    </row>
    <row r="54" spans="1:6" x14ac:dyDescent="0.3">
      <c r="A54" s="60"/>
      <c r="B54" s="61"/>
      <c r="C54" s="66"/>
      <c r="D54" s="54"/>
      <c r="E54" s="65"/>
      <c r="F54" s="65"/>
    </row>
    <row r="55" spans="1:6" x14ac:dyDescent="0.3">
      <c r="A55" s="60"/>
      <c r="B55" s="61"/>
      <c r="C55" s="66"/>
      <c r="D55" s="54"/>
      <c r="E55" s="65"/>
      <c r="F55" s="65"/>
    </row>
    <row r="56" spans="1:6" x14ac:dyDescent="0.3">
      <c r="A56" s="60"/>
      <c r="B56" s="61"/>
      <c r="C56" s="66"/>
      <c r="D56" s="54"/>
      <c r="E56" s="65"/>
      <c r="F56" s="65"/>
    </row>
    <row r="57" spans="1:6" x14ac:dyDescent="0.3">
      <c r="A57" s="60"/>
      <c r="B57" s="61"/>
      <c r="C57" s="66"/>
      <c r="D57" s="54"/>
      <c r="E57" s="65"/>
      <c r="F57" s="65"/>
    </row>
    <row r="58" spans="1:6" x14ac:dyDescent="0.3">
      <c r="A58" s="60"/>
      <c r="B58" s="61"/>
      <c r="C58" s="66"/>
      <c r="D58" s="54"/>
      <c r="E58" s="65"/>
      <c r="F58" s="65"/>
    </row>
    <row r="59" spans="1:6" x14ac:dyDescent="0.3">
      <c r="A59" s="60"/>
      <c r="B59" s="61"/>
      <c r="C59" s="66"/>
      <c r="D59" s="54"/>
      <c r="E59" s="65"/>
      <c r="F59" s="65"/>
    </row>
    <row r="60" spans="1:6" x14ac:dyDescent="0.3">
      <c r="A60" s="60"/>
      <c r="B60" s="61"/>
      <c r="C60" s="66"/>
      <c r="D60" s="54"/>
      <c r="E60" s="65"/>
      <c r="F60" s="65"/>
    </row>
    <row r="61" spans="1:6" x14ac:dyDescent="0.3">
      <c r="A61" s="60"/>
      <c r="B61" s="61"/>
      <c r="C61" s="66"/>
      <c r="D61" s="54"/>
      <c r="E61" s="65"/>
      <c r="F61" s="65"/>
    </row>
    <row r="62" spans="1:6" x14ac:dyDescent="0.3">
      <c r="A62" s="60"/>
      <c r="B62" s="61"/>
      <c r="C62" s="66"/>
      <c r="D62" s="54"/>
      <c r="E62" s="65"/>
      <c r="F62" s="65"/>
    </row>
    <row r="63" spans="1:6" x14ac:dyDescent="0.3">
      <c r="A63" s="60"/>
      <c r="B63" s="61"/>
      <c r="C63" s="66"/>
      <c r="D63" s="54"/>
      <c r="E63" s="65"/>
      <c r="F63" s="65"/>
    </row>
    <row r="64" spans="1:6" x14ac:dyDescent="0.3">
      <c r="A64" s="60"/>
      <c r="B64" s="61"/>
      <c r="C64" s="66"/>
      <c r="D64" s="54"/>
      <c r="E64" s="65"/>
      <c r="F64" s="65"/>
    </row>
    <row r="65" spans="1:6" x14ac:dyDescent="0.3">
      <c r="A65" s="60"/>
      <c r="B65" s="61"/>
      <c r="C65" s="66"/>
      <c r="D65" s="54"/>
      <c r="E65" s="65"/>
      <c r="F65" s="65"/>
    </row>
    <row r="66" spans="1:6" x14ac:dyDescent="0.3">
      <c r="A66" s="60"/>
      <c r="B66" s="61"/>
      <c r="C66" s="66"/>
      <c r="D66" s="54"/>
      <c r="E66" s="65"/>
      <c r="F66" s="65"/>
    </row>
    <row r="67" spans="1:6" x14ac:dyDescent="0.3">
      <c r="A67" s="60"/>
      <c r="B67" s="61"/>
      <c r="C67" s="66"/>
      <c r="D67" s="54"/>
      <c r="E67" s="65"/>
      <c r="F67" s="65"/>
    </row>
    <row r="68" spans="1:6" x14ac:dyDescent="0.3">
      <c r="A68" s="60"/>
      <c r="B68" s="61"/>
      <c r="C68" s="66"/>
      <c r="D68" s="54"/>
      <c r="E68" s="65"/>
      <c r="F68" s="65"/>
    </row>
    <row r="69" spans="1:6" x14ac:dyDescent="0.3">
      <c r="A69" s="60"/>
      <c r="B69" s="61"/>
      <c r="C69" s="66"/>
      <c r="D69" s="54"/>
      <c r="E69" s="65"/>
      <c r="F69" s="65"/>
    </row>
    <row r="70" spans="1:6" x14ac:dyDescent="0.3">
      <c r="A70" s="60"/>
      <c r="B70" s="61"/>
      <c r="C70" s="66"/>
      <c r="D70" s="54"/>
      <c r="E70" s="65"/>
      <c r="F70" s="65"/>
    </row>
    <row r="71" spans="1:6" x14ac:dyDescent="0.3">
      <c r="A71" s="60"/>
      <c r="B71" s="61"/>
      <c r="C71" s="66"/>
      <c r="D71" s="54"/>
      <c r="E71" s="65"/>
      <c r="F71" s="65"/>
    </row>
    <row r="72" spans="1:6" x14ac:dyDescent="0.3">
      <c r="A72" s="60"/>
      <c r="B72" s="61"/>
      <c r="C72" s="66"/>
      <c r="D72" s="54"/>
      <c r="E72" s="65"/>
      <c r="F72" s="65"/>
    </row>
    <row r="73" spans="1:6" x14ac:dyDescent="0.3">
      <c r="A73" s="60"/>
      <c r="B73" s="61"/>
      <c r="C73" s="66"/>
      <c r="D73" s="54"/>
      <c r="E73" s="65"/>
      <c r="F73" s="65"/>
    </row>
    <row r="74" spans="1:6" x14ac:dyDescent="0.3">
      <c r="A74" s="60"/>
      <c r="B74" s="61"/>
      <c r="C74" s="66"/>
      <c r="D74" s="54"/>
      <c r="E74" s="65"/>
      <c r="F74" s="65"/>
    </row>
    <row r="75" spans="1:6" x14ac:dyDescent="0.3">
      <c r="A75" s="60"/>
      <c r="B75" s="61"/>
      <c r="C75" s="66"/>
      <c r="D75" s="54"/>
      <c r="E75" s="65"/>
      <c r="F75" s="65"/>
    </row>
    <row r="76" spans="1:6" x14ac:dyDescent="0.3">
      <c r="A76" s="60"/>
      <c r="B76" s="61"/>
      <c r="C76" s="66"/>
      <c r="D76" s="54"/>
      <c r="E76" s="65"/>
      <c r="F76" s="65"/>
    </row>
    <row r="77" spans="1:6" ht="24" customHeight="1" x14ac:dyDescent="0.3">
      <c r="A77" s="62"/>
      <c r="B77" s="63"/>
      <c r="C77" s="64"/>
      <c r="D77" s="54"/>
      <c r="E77" s="65"/>
      <c r="F77" s="65"/>
    </row>
    <row r="78" spans="1:6" ht="31.5" customHeight="1" x14ac:dyDescent="0.3">
      <c r="A78" s="82" t="s">
        <v>41</v>
      </c>
      <c r="B78" s="82"/>
      <c r="C78" s="82"/>
      <c r="D78" s="82"/>
      <c r="E78" s="82"/>
      <c r="F78" s="82"/>
    </row>
    <row r="79" spans="1:6" x14ac:dyDescent="0.3">
      <c r="A79" s="71" t="s">
        <v>47</v>
      </c>
      <c r="B79" s="71"/>
      <c r="C79" s="83" t="s">
        <v>24</v>
      </c>
      <c r="D79" s="83"/>
      <c r="E79" s="83"/>
      <c r="F79" s="83"/>
    </row>
    <row r="80" spans="1:6" x14ac:dyDescent="0.3">
      <c r="A80" s="71" t="s">
        <v>27</v>
      </c>
      <c r="B80" s="71"/>
      <c r="C80" s="77" t="s">
        <v>25</v>
      </c>
      <c r="D80" s="77"/>
      <c r="E80" s="77"/>
      <c r="F80" s="77"/>
    </row>
    <row r="81" spans="1:6" ht="9.75" customHeight="1" x14ac:dyDescent="0.3">
      <c r="A81" s="25"/>
      <c r="B81" s="25"/>
      <c r="C81" s="84"/>
      <c r="D81" s="84"/>
      <c r="E81" s="84"/>
      <c r="F81" s="84"/>
    </row>
    <row r="82" spans="1:6" ht="30" customHeight="1" x14ac:dyDescent="0.3">
      <c r="A82" s="77" t="s">
        <v>60</v>
      </c>
      <c r="B82" s="77"/>
      <c r="C82" s="77"/>
      <c r="D82" s="77"/>
      <c r="E82" s="77"/>
      <c r="F82" s="77"/>
    </row>
    <row r="83" spans="1:6" x14ac:dyDescent="0.3">
      <c r="A83" s="74" t="s">
        <v>40</v>
      </c>
      <c r="B83" s="74"/>
      <c r="C83" s="74"/>
      <c r="D83" s="74"/>
      <c r="E83" s="74"/>
      <c r="F83" s="74"/>
    </row>
    <row r="84" spans="1:6" x14ac:dyDescent="0.3">
      <c r="A84" s="74"/>
      <c r="B84" s="74"/>
      <c r="C84" s="74"/>
      <c r="D84" s="74"/>
      <c r="E84" s="74"/>
      <c r="F84" s="74"/>
    </row>
    <row r="85" spans="1:6" s="48" customFormat="1" ht="37.5" customHeight="1" x14ac:dyDescent="0.3">
      <c r="A85" s="78" t="s">
        <v>26</v>
      </c>
      <c r="B85" s="78"/>
      <c r="C85" s="78"/>
      <c r="D85" s="78"/>
      <c r="E85" s="78"/>
      <c r="F85" s="78"/>
    </row>
    <row r="86" spans="1:6" s="48" customFormat="1" ht="67.5" customHeight="1" x14ac:dyDescent="0.3">
      <c r="A86" s="80" t="s">
        <v>42</v>
      </c>
      <c r="B86" s="80"/>
      <c r="C86" s="80"/>
      <c r="D86" s="80"/>
      <c r="E86" s="80"/>
      <c r="F86" s="80"/>
    </row>
    <row r="87" spans="1:6" ht="35.25" customHeight="1" x14ac:dyDescent="0.3">
      <c r="A87" s="75" t="s">
        <v>57</v>
      </c>
      <c r="B87" s="75"/>
      <c r="C87" s="75"/>
      <c r="D87" s="75"/>
      <c r="E87" s="75"/>
      <c r="F87" s="75"/>
    </row>
    <row r="88" spans="1:6" ht="21.75" customHeight="1" x14ac:dyDescent="0.3">
      <c r="A88" s="11"/>
      <c r="B88" s="11"/>
      <c r="C88" s="11"/>
      <c r="D88" s="11"/>
      <c r="E88" s="76" t="s">
        <v>9</v>
      </c>
      <c r="F88" s="76"/>
    </row>
    <row r="89" spans="1:6" s="24" customFormat="1" ht="86.25" customHeight="1" x14ac:dyDescent="0.3">
      <c r="A89" s="19" t="s">
        <v>5</v>
      </c>
      <c r="B89" s="20" t="s">
        <v>4</v>
      </c>
      <c r="C89" s="19" t="s">
        <v>11</v>
      </c>
      <c r="D89" s="19" t="s">
        <v>58</v>
      </c>
      <c r="E89" s="19" t="s">
        <v>19</v>
      </c>
      <c r="F89" s="19" t="s">
        <v>59</v>
      </c>
    </row>
    <row r="90" spans="1:6" x14ac:dyDescent="0.3">
      <c r="A90" s="21">
        <v>1</v>
      </c>
      <c r="B90" s="21">
        <v>2</v>
      </c>
      <c r="C90" s="21">
        <v>3</v>
      </c>
      <c r="D90" s="21">
        <v>4</v>
      </c>
      <c r="E90" s="21">
        <v>5</v>
      </c>
      <c r="F90" s="21">
        <v>6</v>
      </c>
    </row>
    <row r="91" spans="1:6" ht="24.75" customHeight="1" x14ac:dyDescent="0.3">
      <c r="A91" s="18" t="s">
        <v>0</v>
      </c>
      <c r="B91" s="14" t="s">
        <v>12</v>
      </c>
      <c r="C91" s="30"/>
      <c r="D91" s="4"/>
      <c r="E91" s="4"/>
      <c r="F91" s="4"/>
    </row>
    <row r="92" spans="1:6" ht="24.75" customHeight="1" x14ac:dyDescent="0.3">
      <c r="A92" s="18" t="s">
        <v>1</v>
      </c>
      <c r="B92" s="14" t="s">
        <v>29</v>
      </c>
      <c r="C92" s="49">
        <v>393.3</v>
      </c>
      <c r="D92" s="53">
        <v>111.7</v>
      </c>
      <c r="E92" s="46">
        <f>D92/C92</f>
        <v>0.28400711924739386</v>
      </c>
      <c r="F92" s="46" t="e">
        <f>D92/#REF!</f>
        <v>#REF!</v>
      </c>
    </row>
    <row r="93" spans="1:6" ht="24.75" customHeight="1" x14ac:dyDescent="0.3">
      <c r="A93" s="18" t="s">
        <v>2</v>
      </c>
      <c r="B93" s="14" t="s">
        <v>13</v>
      </c>
      <c r="C93" s="35">
        <f>C92</f>
        <v>393.3</v>
      </c>
      <c r="D93" s="35">
        <f>+D94</f>
        <v>154.11000000000001</v>
      </c>
      <c r="E93" s="46">
        <f t="shared" ref="E93:E97" si="8">D93/C93</f>
        <v>0.39183829138062548</v>
      </c>
      <c r="F93" s="46" t="e">
        <f>D93/#REF!</f>
        <v>#REF!</v>
      </c>
    </row>
    <row r="94" spans="1:6" ht="24.75" customHeight="1" x14ac:dyDescent="0.3">
      <c r="A94" s="5">
        <v>1</v>
      </c>
      <c r="B94" s="15" t="s">
        <v>30</v>
      </c>
      <c r="C94" s="31">
        <f>C93</f>
        <v>393.3</v>
      </c>
      <c r="D94" s="31">
        <f>+D95+D98</f>
        <v>154.11000000000001</v>
      </c>
      <c r="E94" s="46">
        <f t="shared" si="8"/>
        <v>0.39183829138062548</v>
      </c>
      <c r="F94" s="46" t="e">
        <f>D94/#REF!</f>
        <v>#REF!</v>
      </c>
    </row>
    <row r="95" spans="1:6" ht="24.75" customHeight="1" x14ac:dyDescent="0.3">
      <c r="A95" s="7" t="s">
        <v>14</v>
      </c>
      <c r="B95" s="16" t="s">
        <v>15</v>
      </c>
      <c r="C95" s="31">
        <f>C96+C97</f>
        <v>393.3</v>
      </c>
      <c r="D95" s="31">
        <f>D96+D97</f>
        <v>154.11000000000001</v>
      </c>
      <c r="E95" s="46">
        <f t="shared" si="8"/>
        <v>0.39183829138062548</v>
      </c>
      <c r="F95" s="46" t="e">
        <f>D95/#REF!</f>
        <v>#REF!</v>
      </c>
    </row>
    <row r="96" spans="1:6" ht="24.75" customHeight="1" x14ac:dyDescent="0.3">
      <c r="A96" s="7"/>
      <c r="B96" s="26" t="s">
        <v>32</v>
      </c>
      <c r="C96" s="31">
        <f>C94*0.4</f>
        <v>157.32000000000002</v>
      </c>
      <c r="D96" s="31">
        <v>77.75</v>
      </c>
      <c r="E96" s="46">
        <f t="shared" si="8"/>
        <v>0.49421561149249932</v>
      </c>
      <c r="F96" s="46"/>
    </row>
    <row r="97" spans="1:6" ht="24.75" customHeight="1" x14ac:dyDescent="0.3">
      <c r="A97" s="7"/>
      <c r="B97" s="26" t="s">
        <v>31</v>
      </c>
      <c r="C97" s="31">
        <f>C94*0.6</f>
        <v>235.98</v>
      </c>
      <c r="D97" s="55">
        <v>76.36</v>
      </c>
      <c r="E97" s="46">
        <f t="shared" si="8"/>
        <v>0.32358674463937626</v>
      </c>
      <c r="F97" s="46" t="e">
        <f>D97/#REF!</f>
        <v>#REF!</v>
      </c>
    </row>
    <row r="98" spans="1:6" ht="24.75" customHeight="1" x14ac:dyDescent="0.3">
      <c r="A98" s="7" t="s">
        <v>16</v>
      </c>
      <c r="B98" s="16" t="s">
        <v>17</v>
      </c>
      <c r="C98" s="31"/>
      <c r="D98" s="6"/>
      <c r="E98" s="46"/>
      <c r="F98" s="46"/>
    </row>
    <row r="99" spans="1:6" ht="24.75" customHeight="1" x14ac:dyDescent="0.3">
      <c r="A99" s="18" t="s">
        <v>3</v>
      </c>
      <c r="B99" s="14" t="s">
        <v>18</v>
      </c>
      <c r="C99" s="34">
        <f>C104+C107+C114+C115</f>
        <v>9026.884</v>
      </c>
      <c r="D99" s="34">
        <f>D104+D107+D114+D115</f>
        <v>2779.8</v>
      </c>
      <c r="E99" s="47">
        <f t="shared" ref="E99:E100" si="9">D99/C99</f>
        <v>0.30794679537257819</v>
      </c>
      <c r="F99" s="46" t="e">
        <f>D99/#REF!</f>
        <v>#REF!</v>
      </c>
    </row>
    <row r="100" spans="1:6" ht="24.75" customHeight="1" x14ac:dyDescent="0.3">
      <c r="A100" s="18" t="s">
        <v>1</v>
      </c>
      <c r="B100" s="14" t="s">
        <v>21</v>
      </c>
      <c r="C100" s="32">
        <f>C103</f>
        <v>8664.4269999999997</v>
      </c>
      <c r="D100" s="32">
        <f>D103</f>
        <v>2779.8</v>
      </c>
      <c r="E100" s="46">
        <f t="shared" si="9"/>
        <v>0.3208290634799047</v>
      </c>
      <c r="F100" s="46" t="e">
        <f>D100/#REF!</f>
        <v>#REF!</v>
      </c>
    </row>
    <row r="101" spans="1:6" ht="24.75" customHeight="1" x14ac:dyDescent="0.3">
      <c r="A101" s="18">
        <v>1</v>
      </c>
      <c r="B101" s="14" t="s">
        <v>6</v>
      </c>
      <c r="C101" s="32"/>
      <c r="D101" s="6"/>
      <c r="E101" s="46"/>
      <c r="F101" s="46"/>
    </row>
    <row r="102" spans="1:6" ht="24.75" customHeight="1" x14ac:dyDescent="0.3">
      <c r="A102" s="17">
        <v>2</v>
      </c>
      <c r="B102" s="14" t="s">
        <v>22</v>
      </c>
      <c r="C102" s="32"/>
      <c r="D102" s="6"/>
      <c r="E102" s="46"/>
      <c r="F102" s="46"/>
    </row>
    <row r="103" spans="1:6" ht="24.75" customHeight="1" x14ac:dyDescent="0.3">
      <c r="A103" s="18">
        <v>3</v>
      </c>
      <c r="B103" s="14" t="s">
        <v>23</v>
      </c>
      <c r="C103" s="32">
        <f>C104+C107+C114</f>
        <v>8664.4269999999997</v>
      </c>
      <c r="D103" s="32">
        <f>D104+D107+D114</f>
        <v>2779.8</v>
      </c>
      <c r="E103" s="46">
        <f t="shared" ref="E103:E106" si="10">D103/C103</f>
        <v>0.3208290634799047</v>
      </c>
      <c r="F103" s="46" t="e">
        <f>D103/#REF!</f>
        <v>#REF!</v>
      </c>
    </row>
    <row r="104" spans="1:6" ht="24.75" customHeight="1" x14ac:dyDescent="0.3">
      <c r="A104" s="36" t="s">
        <v>14</v>
      </c>
      <c r="B104" s="37" t="s">
        <v>45</v>
      </c>
      <c r="C104" s="38">
        <f>SUM(C105:C106)</f>
        <v>5895.884</v>
      </c>
      <c r="D104" s="38">
        <f>SUM(D105:D106)</f>
        <v>1866.52</v>
      </c>
      <c r="E104" s="46">
        <f t="shared" si="10"/>
        <v>0.31658017695056417</v>
      </c>
      <c r="F104" s="46" t="e">
        <f>D104/#REF!</f>
        <v>#REF!</v>
      </c>
    </row>
    <row r="105" spans="1:6" ht="24.75" customHeight="1" x14ac:dyDescent="0.3">
      <c r="A105" s="40"/>
      <c r="B105" s="41" t="s">
        <v>34</v>
      </c>
      <c r="C105" s="50">
        <v>5133.03</v>
      </c>
      <c r="D105" s="52">
        <v>1624.02</v>
      </c>
      <c r="E105" s="46">
        <f t="shared" si="10"/>
        <v>0.31638622801736987</v>
      </c>
      <c r="F105" s="46" t="e">
        <f>D105/#REF!</f>
        <v>#REF!</v>
      </c>
    </row>
    <row r="106" spans="1:6" ht="24.75" customHeight="1" x14ac:dyDescent="0.3">
      <c r="A106" s="40"/>
      <c r="B106" s="41" t="s">
        <v>35</v>
      </c>
      <c r="C106" s="50">
        <v>762.85400000000004</v>
      </c>
      <c r="D106" s="52">
        <v>242.5</v>
      </c>
      <c r="E106" s="46">
        <f t="shared" si="10"/>
        <v>0.31788520477050652</v>
      </c>
      <c r="F106" s="46" t="e">
        <f>D106/#REF!</f>
        <v>#REF!</v>
      </c>
    </row>
    <row r="107" spans="1:6" ht="24.75" customHeight="1" x14ac:dyDescent="0.3">
      <c r="A107" s="36" t="s">
        <v>16</v>
      </c>
      <c r="B107" s="37" t="s">
        <v>46</v>
      </c>
      <c r="C107" s="38">
        <f>SUM(C108:C110)</f>
        <v>265</v>
      </c>
      <c r="D107" s="38">
        <f t="shared" ref="D107" si="11">SUM(D108:D110)</f>
        <v>55.2</v>
      </c>
      <c r="E107" s="38">
        <f t="shared" ref="E107" si="12">SUM(E108:E110)</f>
        <v>0.48000000000000004</v>
      </c>
      <c r="F107" s="46" t="e">
        <f>D107/#REF!</f>
        <v>#REF!</v>
      </c>
    </row>
    <row r="108" spans="1:6" ht="24.75" customHeight="1" x14ac:dyDescent="0.3">
      <c r="A108" s="40"/>
      <c r="B108" s="41" t="s">
        <v>51</v>
      </c>
      <c r="C108" s="50">
        <v>50</v>
      </c>
      <c r="D108" s="52">
        <v>0</v>
      </c>
      <c r="E108" s="46">
        <f t="shared" ref="E108:E114" si="13">D108/C108</f>
        <v>0</v>
      </c>
      <c r="F108" s="46" t="e">
        <f>D108/#REF!</f>
        <v>#REF!</v>
      </c>
    </row>
    <row r="109" spans="1:6" ht="30.75" x14ac:dyDescent="0.3">
      <c r="A109" s="40"/>
      <c r="B109" s="43" t="s">
        <v>50</v>
      </c>
      <c r="C109" s="50">
        <v>100</v>
      </c>
      <c r="D109" s="52">
        <v>0</v>
      </c>
      <c r="E109" s="46">
        <f t="shared" si="13"/>
        <v>0</v>
      </c>
      <c r="F109" s="46" t="e">
        <f>D109/#REF!</f>
        <v>#REF!</v>
      </c>
    </row>
    <row r="110" spans="1:6" ht="30.75" x14ac:dyDescent="0.3">
      <c r="A110" s="40"/>
      <c r="B110" s="43" t="s">
        <v>49</v>
      </c>
      <c r="C110" s="50">
        <v>115</v>
      </c>
      <c r="D110" s="52">
        <v>55.2</v>
      </c>
      <c r="E110" s="46">
        <f t="shared" si="13"/>
        <v>0.48000000000000004</v>
      </c>
      <c r="F110" s="46" t="e">
        <f>D110/#REF!</f>
        <v>#REF!</v>
      </c>
    </row>
    <row r="111" spans="1:6" ht="3.75" hidden="1" customHeight="1" x14ac:dyDescent="0.3">
      <c r="A111" s="40"/>
      <c r="B111" s="41" t="s">
        <v>37</v>
      </c>
      <c r="C111" s="50"/>
      <c r="D111" s="52">
        <v>0</v>
      </c>
      <c r="E111" s="46" t="e">
        <f t="shared" si="13"/>
        <v>#DIV/0!</v>
      </c>
      <c r="F111" s="46"/>
    </row>
    <row r="112" spans="1:6" ht="3.75" hidden="1" customHeight="1" x14ac:dyDescent="0.3">
      <c r="A112" s="40"/>
      <c r="B112" s="43" t="s">
        <v>38</v>
      </c>
      <c r="C112" s="50"/>
      <c r="D112" s="52">
        <v>0</v>
      </c>
      <c r="E112" s="46" t="e">
        <f t="shared" si="13"/>
        <v>#DIV/0!</v>
      </c>
      <c r="F112" s="46"/>
    </row>
    <row r="113" spans="1:6" ht="4.5" hidden="1" customHeight="1" x14ac:dyDescent="0.3">
      <c r="A113" s="40"/>
      <c r="B113" s="43" t="s">
        <v>43</v>
      </c>
      <c r="C113" s="50"/>
      <c r="D113" s="52">
        <v>0</v>
      </c>
      <c r="E113" s="46" t="e">
        <f t="shared" si="13"/>
        <v>#DIV/0!</v>
      </c>
      <c r="F113" s="46"/>
    </row>
    <row r="114" spans="1:6" ht="24" customHeight="1" x14ac:dyDescent="0.3">
      <c r="A114" s="44" t="s">
        <v>39</v>
      </c>
      <c r="B114" s="45" t="s">
        <v>56</v>
      </c>
      <c r="C114" s="51">
        <v>2503.5430000000001</v>
      </c>
      <c r="D114" s="52">
        <v>858.08</v>
      </c>
      <c r="E114" s="46">
        <f t="shared" si="13"/>
        <v>0.34274626000032754</v>
      </c>
      <c r="F114" s="46" t="e">
        <f>D114/#REF!</f>
        <v>#REF!</v>
      </c>
    </row>
    <row r="115" spans="1:6" ht="24" customHeight="1" x14ac:dyDescent="0.3">
      <c r="A115" s="44" t="s">
        <v>44</v>
      </c>
      <c r="B115" s="37" t="s">
        <v>36</v>
      </c>
      <c r="C115" s="51">
        <f>+C116</f>
        <v>362.45699999999999</v>
      </c>
      <c r="D115" s="51">
        <f t="shared" ref="D115" si="14">+D116</f>
        <v>0</v>
      </c>
      <c r="E115" s="51">
        <f t="shared" ref="E115" si="15">+E116</f>
        <v>0</v>
      </c>
      <c r="F115" s="51" t="e">
        <f t="shared" ref="F115" si="16">+F116</f>
        <v>#REF!</v>
      </c>
    </row>
    <row r="116" spans="1:6" ht="30.75" x14ac:dyDescent="0.3">
      <c r="A116" s="40"/>
      <c r="B116" s="43" t="s">
        <v>48</v>
      </c>
      <c r="C116" s="50">
        <v>362.45699999999999</v>
      </c>
      <c r="D116" s="52">
        <v>0</v>
      </c>
      <c r="E116" s="46">
        <f t="shared" ref="E116" si="17">D116/C116</f>
        <v>0</v>
      </c>
      <c r="F116" s="46" t="e">
        <f>D116/#REF!</f>
        <v>#REF!</v>
      </c>
    </row>
    <row r="117" spans="1:6" x14ac:dyDescent="0.3">
      <c r="A117" s="60"/>
      <c r="B117" s="61"/>
      <c r="C117" s="66"/>
      <c r="D117" s="54"/>
      <c r="E117" s="65"/>
      <c r="F117" s="65"/>
    </row>
    <row r="118" spans="1:6" x14ac:dyDescent="0.3">
      <c r="A118" s="60"/>
      <c r="B118" s="61"/>
      <c r="C118" s="66"/>
      <c r="D118" s="54"/>
      <c r="E118" s="65"/>
      <c r="F118" s="65"/>
    </row>
    <row r="119" spans="1:6" x14ac:dyDescent="0.3">
      <c r="A119" s="60"/>
      <c r="B119" s="61"/>
      <c r="C119" s="66"/>
      <c r="D119" s="54"/>
      <c r="E119" s="65"/>
      <c r="F119" s="65"/>
    </row>
    <row r="120" spans="1:6" x14ac:dyDescent="0.3">
      <c r="A120" s="60"/>
      <c r="B120" s="61"/>
      <c r="C120" s="66"/>
      <c r="D120" s="54"/>
      <c r="E120" s="65"/>
      <c r="F120" s="65"/>
    </row>
    <row r="121" spans="1:6" x14ac:dyDescent="0.3">
      <c r="A121" s="60"/>
      <c r="B121" s="61"/>
      <c r="C121" s="66"/>
      <c r="D121" s="54"/>
      <c r="E121" s="65"/>
      <c r="F121" s="65"/>
    </row>
    <row r="122" spans="1:6" x14ac:dyDescent="0.3">
      <c r="A122" s="60"/>
      <c r="B122" s="61"/>
      <c r="C122" s="66"/>
      <c r="D122" s="54"/>
      <c r="E122" s="65"/>
      <c r="F122" s="65"/>
    </row>
    <row r="123" spans="1:6" x14ac:dyDescent="0.3">
      <c r="A123" s="60"/>
      <c r="B123" s="61"/>
      <c r="C123" s="66"/>
      <c r="D123" s="54"/>
      <c r="E123" s="65"/>
      <c r="F123" s="65"/>
    </row>
    <row r="124" spans="1:6" x14ac:dyDescent="0.3">
      <c r="A124" s="60"/>
      <c r="B124" s="61"/>
      <c r="C124" s="66"/>
      <c r="D124" s="54"/>
      <c r="E124" s="65"/>
      <c r="F124" s="65"/>
    </row>
    <row r="125" spans="1:6" x14ac:dyDescent="0.3">
      <c r="A125" s="60"/>
      <c r="B125" s="61"/>
      <c r="C125" s="66"/>
      <c r="D125" s="54"/>
      <c r="E125" s="65"/>
      <c r="F125" s="65"/>
    </row>
    <row r="126" spans="1:6" x14ac:dyDescent="0.3">
      <c r="A126" s="60"/>
      <c r="B126" s="61"/>
      <c r="C126" s="66"/>
      <c r="D126" s="54"/>
      <c r="E126" s="65"/>
      <c r="F126" s="65"/>
    </row>
    <row r="127" spans="1:6" x14ac:dyDescent="0.3">
      <c r="A127" s="60"/>
      <c r="B127" s="61"/>
      <c r="C127" s="66"/>
      <c r="D127" s="54"/>
      <c r="E127" s="65"/>
      <c r="F127" s="65"/>
    </row>
    <row r="128" spans="1:6" x14ac:dyDescent="0.3">
      <c r="A128" s="60"/>
      <c r="B128" s="61"/>
      <c r="C128" s="66"/>
      <c r="D128" s="54"/>
      <c r="E128" s="65"/>
      <c r="F128" s="65"/>
    </row>
    <row r="129" spans="1:6" x14ac:dyDescent="0.3">
      <c r="A129" s="60"/>
      <c r="B129" s="61"/>
      <c r="C129" s="66"/>
      <c r="D129" s="54"/>
      <c r="E129" s="65"/>
      <c r="F129" s="65"/>
    </row>
    <row r="130" spans="1:6" x14ac:dyDescent="0.3">
      <c r="A130" s="60"/>
      <c r="B130" s="61"/>
      <c r="C130" s="66"/>
      <c r="D130" s="54"/>
      <c r="E130" s="65"/>
      <c r="F130" s="65"/>
    </row>
    <row r="131" spans="1:6" x14ac:dyDescent="0.3">
      <c r="A131" s="60"/>
      <c r="B131" s="61"/>
      <c r="C131" s="66"/>
      <c r="D131" s="54"/>
      <c r="E131" s="65"/>
      <c r="F131" s="65"/>
    </row>
    <row r="132" spans="1:6" x14ac:dyDescent="0.3">
      <c r="A132" s="60"/>
      <c r="B132" s="61"/>
      <c r="C132" s="66"/>
      <c r="D132" s="54"/>
      <c r="E132" s="65"/>
      <c r="F132" s="65"/>
    </row>
    <row r="133" spans="1:6" x14ac:dyDescent="0.3">
      <c r="A133" s="60"/>
      <c r="B133" s="61"/>
      <c r="C133" s="66"/>
      <c r="D133" s="54"/>
      <c r="E133" s="65"/>
      <c r="F133" s="65"/>
    </row>
    <row r="134" spans="1:6" x14ac:dyDescent="0.3">
      <c r="A134" s="60"/>
      <c r="B134" s="61"/>
      <c r="C134" s="66"/>
      <c r="D134" s="54"/>
      <c r="E134" s="65"/>
      <c r="F134" s="65"/>
    </row>
    <row r="135" spans="1:6" x14ac:dyDescent="0.3">
      <c r="A135" s="60"/>
      <c r="B135" s="61"/>
      <c r="C135" s="66"/>
      <c r="D135" s="54"/>
      <c r="E135" s="65"/>
      <c r="F135" s="65"/>
    </row>
    <row r="136" spans="1:6" x14ac:dyDescent="0.3">
      <c r="A136" s="60"/>
      <c r="B136" s="61"/>
      <c r="C136" s="66"/>
      <c r="D136" s="54"/>
      <c r="E136" s="65"/>
      <c r="F136" s="65"/>
    </row>
    <row r="137" spans="1:6" x14ac:dyDescent="0.3">
      <c r="A137" s="60"/>
      <c r="B137" s="61"/>
      <c r="C137" s="66"/>
      <c r="D137" s="54"/>
      <c r="E137" s="65"/>
      <c r="F137" s="65"/>
    </row>
    <row r="138" spans="1:6" x14ac:dyDescent="0.3">
      <c r="A138" s="60"/>
      <c r="B138" s="61"/>
      <c r="C138" s="66"/>
      <c r="D138" s="54"/>
      <c r="E138" s="65"/>
      <c r="F138" s="65"/>
    </row>
    <row r="139" spans="1:6" x14ac:dyDescent="0.3">
      <c r="A139" s="60"/>
      <c r="B139" s="61"/>
      <c r="C139" s="66"/>
      <c r="D139" s="54"/>
      <c r="E139" s="65"/>
      <c r="F139" s="65"/>
    </row>
    <row r="140" spans="1:6" x14ac:dyDescent="0.3">
      <c r="A140" s="60"/>
      <c r="B140" s="61"/>
      <c r="C140" s="66"/>
      <c r="D140" s="54"/>
      <c r="E140" s="65"/>
      <c r="F140" s="65"/>
    </row>
    <row r="141" spans="1:6" x14ac:dyDescent="0.3">
      <c r="A141" s="60"/>
      <c r="B141" s="61"/>
      <c r="C141" s="66"/>
      <c r="D141" s="54"/>
      <c r="E141" s="65"/>
      <c r="F141" s="65"/>
    </row>
    <row r="142" spans="1:6" x14ac:dyDescent="0.3">
      <c r="A142" s="60"/>
      <c r="B142" s="61"/>
      <c r="C142" s="66"/>
      <c r="D142" s="54"/>
      <c r="E142" s="65"/>
      <c r="F142" s="65"/>
    </row>
    <row r="143" spans="1:6" x14ac:dyDescent="0.3">
      <c r="A143" s="60"/>
      <c r="B143" s="61"/>
      <c r="C143" s="66"/>
      <c r="D143" s="54"/>
      <c r="E143" s="65"/>
      <c r="F143" s="65"/>
    </row>
    <row r="144" spans="1:6" x14ac:dyDescent="0.3">
      <c r="A144" s="60"/>
      <c r="B144" s="61"/>
      <c r="C144" s="66"/>
      <c r="D144" s="54"/>
      <c r="E144" s="65"/>
      <c r="F144" s="65"/>
    </row>
    <row r="145" spans="1:6" x14ac:dyDescent="0.3">
      <c r="A145" s="60"/>
      <c r="B145" s="61"/>
      <c r="C145" s="66"/>
      <c r="D145" s="54"/>
      <c r="E145" s="65"/>
      <c r="F145" s="65"/>
    </row>
    <row r="146" spans="1:6" x14ac:dyDescent="0.3">
      <c r="A146" s="60"/>
      <c r="B146" s="61"/>
      <c r="C146" s="66"/>
      <c r="D146" s="54"/>
      <c r="E146" s="65"/>
      <c r="F146" s="65"/>
    </row>
    <row r="147" spans="1:6" x14ac:dyDescent="0.3">
      <c r="A147" s="60"/>
      <c r="B147" s="61"/>
      <c r="C147" s="66"/>
      <c r="D147" s="54"/>
      <c r="E147" s="65"/>
      <c r="F147" s="65"/>
    </row>
    <row r="148" spans="1:6" x14ac:dyDescent="0.3">
      <c r="A148" s="60"/>
      <c r="B148" s="61"/>
      <c r="C148" s="66"/>
      <c r="D148" s="54"/>
      <c r="E148" s="65"/>
      <c r="F148" s="65"/>
    </row>
    <row r="149" spans="1:6" x14ac:dyDescent="0.3">
      <c r="A149" s="60"/>
      <c r="B149" s="61"/>
      <c r="C149" s="66"/>
      <c r="D149" s="54"/>
      <c r="E149" s="65"/>
      <c r="F149" s="65"/>
    </row>
    <row r="150" spans="1:6" x14ac:dyDescent="0.3">
      <c r="A150" s="60"/>
      <c r="B150" s="61"/>
      <c r="C150" s="66"/>
      <c r="D150" s="54"/>
      <c r="E150" s="65"/>
      <c r="F150" s="65"/>
    </row>
    <row r="151" spans="1:6" x14ac:dyDescent="0.3">
      <c r="A151" s="60"/>
      <c r="B151" s="61"/>
      <c r="C151" s="66"/>
      <c r="D151" s="54"/>
      <c r="E151" s="65"/>
      <c r="F151" s="65"/>
    </row>
    <row r="152" spans="1:6" x14ac:dyDescent="0.3">
      <c r="A152" s="60"/>
      <c r="B152" s="61"/>
      <c r="C152" s="66"/>
      <c r="D152" s="54"/>
      <c r="E152" s="65"/>
      <c r="F152" s="65"/>
    </row>
    <row r="153" spans="1:6" x14ac:dyDescent="0.3">
      <c r="A153" s="60"/>
      <c r="B153" s="61"/>
      <c r="C153" s="66"/>
      <c r="D153" s="54"/>
      <c r="E153" s="65"/>
      <c r="F153" s="65"/>
    </row>
    <row r="154" spans="1:6" x14ac:dyDescent="0.3">
      <c r="A154" s="60"/>
      <c r="B154" s="61"/>
      <c r="C154" s="66"/>
      <c r="D154" s="54"/>
      <c r="E154" s="65"/>
      <c r="F154" s="65"/>
    </row>
    <row r="155" spans="1:6" x14ac:dyDescent="0.3">
      <c r="A155" s="60"/>
      <c r="B155" s="61"/>
      <c r="C155" s="66"/>
      <c r="D155" s="54"/>
      <c r="E155" s="65"/>
      <c r="F155" s="65"/>
    </row>
    <row r="156" spans="1:6" ht="30.75" customHeight="1" x14ac:dyDescent="0.3">
      <c r="A156" s="82" t="s">
        <v>41</v>
      </c>
      <c r="B156" s="82"/>
      <c r="C156" s="82"/>
      <c r="D156" s="82"/>
      <c r="E156" s="82"/>
      <c r="F156" s="82"/>
    </row>
    <row r="157" spans="1:6" x14ac:dyDescent="0.3">
      <c r="A157" s="71" t="s">
        <v>47</v>
      </c>
      <c r="B157" s="71"/>
      <c r="C157" s="83" t="s">
        <v>24</v>
      </c>
      <c r="D157" s="83"/>
      <c r="E157" s="83"/>
      <c r="F157" s="83"/>
    </row>
    <row r="158" spans="1:6" x14ac:dyDescent="0.3">
      <c r="A158" s="71" t="s">
        <v>27</v>
      </c>
      <c r="B158" s="71"/>
      <c r="C158" s="77" t="s">
        <v>25</v>
      </c>
      <c r="D158" s="77"/>
      <c r="E158" s="77"/>
      <c r="F158" s="77"/>
    </row>
    <row r="159" spans="1:6" ht="9.75" customHeight="1" x14ac:dyDescent="0.3">
      <c r="A159" s="25"/>
      <c r="B159" s="25"/>
      <c r="C159" s="84"/>
      <c r="D159" s="84"/>
      <c r="E159" s="84"/>
      <c r="F159" s="84"/>
    </row>
    <row r="160" spans="1:6" ht="27" customHeight="1" x14ac:dyDescent="0.3">
      <c r="A160" s="83" t="s">
        <v>61</v>
      </c>
      <c r="B160" s="83"/>
      <c r="C160" s="83"/>
      <c r="D160" s="83"/>
      <c r="E160" s="83"/>
      <c r="F160" s="83"/>
    </row>
    <row r="161" spans="1:6" x14ac:dyDescent="0.3">
      <c r="A161" s="74" t="s">
        <v>40</v>
      </c>
      <c r="B161" s="74"/>
      <c r="C161" s="74"/>
      <c r="D161" s="74"/>
      <c r="E161" s="74"/>
      <c r="F161" s="74"/>
    </row>
    <row r="162" spans="1:6" x14ac:dyDescent="0.3">
      <c r="A162" s="74"/>
      <c r="B162" s="74"/>
      <c r="C162" s="74"/>
      <c r="D162" s="74"/>
      <c r="E162" s="74"/>
      <c r="F162" s="74"/>
    </row>
    <row r="163" spans="1:6" ht="37.5" customHeight="1" x14ac:dyDescent="0.3">
      <c r="A163" s="75" t="s">
        <v>26</v>
      </c>
      <c r="B163" s="75"/>
      <c r="C163" s="75"/>
      <c r="D163" s="75"/>
      <c r="E163" s="75"/>
      <c r="F163" s="75"/>
    </row>
    <row r="164" spans="1:6" ht="52.5" customHeight="1" x14ac:dyDescent="0.3">
      <c r="A164" s="86" t="s">
        <v>42</v>
      </c>
      <c r="B164" s="86"/>
      <c r="C164" s="86"/>
      <c r="D164" s="86"/>
      <c r="E164" s="86"/>
      <c r="F164" s="86"/>
    </row>
    <row r="165" spans="1:6" ht="35.25" customHeight="1" x14ac:dyDescent="0.3">
      <c r="A165" s="75" t="s">
        <v>62</v>
      </c>
      <c r="B165" s="75"/>
      <c r="C165" s="75"/>
      <c r="D165" s="75"/>
      <c r="E165" s="75"/>
      <c r="F165" s="75"/>
    </row>
    <row r="166" spans="1:6" ht="21.75" customHeight="1" x14ac:dyDescent="0.3">
      <c r="A166" s="11"/>
      <c r="B166" s="11"/>
      <c r="C166" s="11"/>
      <c r="D166" s="11"/>
      <c r="E166" s="76" t="s">
        <v>9</v>
      </c>
      <c r="F166" s="76"/>
    </row>
    <row r="167" spans="1:6" s="24" customFormat="1" ht="94.5" x14ac:dyDescent="0.3">
      <c r="A167" s="19" t="s">
        <v>5</v>
      </c>
      <c r="B167" s="20" t="s">
        <v>4</v>
      </c>
      <c r="C167" s="19" t="s">
        <v>11</v>
      </c>
      <c r="D167" s="19" t="s">
        <v>63</v>
      </c>
      <c r="E167" s="19" t="s">
        <v>19</v>
      </c>
      <c r="F167" s="19" t="s">
        <v>64</v>
      </c>
    </row>
    <row r="168" spans="1:6" x14ac:dyDescent="0.3">
      <c r="A168" s="21">
        <v>1</v>
      </c>
      <c r="B168" s="21">
        <v>2</v>
      </c>
      <c r="C168" s="21">
        <v>3</v>
      </c>
      <c r="D168" s="21">
        <v>4</v>
      </c>
      <c r="E168" s="21">
        <v>5</v>
      </c>
      <c r="F168" s="21">
        <v>6</v>
      </c>
    </row>
    <row r="169" spans="1:6" ht="24.75" customHeight="1" x14ac:dyDescent="0.3">
      <c r="A169" s="18" t="s">
        <v>0</v>
      </c>
      <c r="B169" s="14" t="s">
        <v>12</v>
      </c>
      <c r="C169" s="30"/>
      <c r="D169" s="4"/>
      <c r="E169" s="4"/>
      <c r="F169" s="4"/>
    </row>
    <row r="170" spans="1:6" ht="24.75" customHeight="1" x14ac:dyDescent="0.3">
      <c r="A170" s="18" t="s">
        <v>1</v>
      </c>
      <c r="B170" s="14" t="s">
        <v>29</v>
      </c>
      <c r="C170" s="49">
        <v>393.3</v>
      </c>
      <c r="D170" s="53">
        <f>+D92+D15</f>
        <v>194.35000000000002</v>
      </c>
      <c r="E170" s="46">
        <f>D170/C170</f>
        <v>0.49415204678362579</v>
      </c>
      <c r="F170" s="46" t="e">
        <f>D170/#REF!</f>
        <v>#REF!</v>
      </c>
    </row>
    <row r="171" spans="1:6" ht="24.75" customHeight="1" x14ac:dyDescent="0.3">
      <c r="A171" s="18" t="s">
        <v>2</v>
      </c>
      <c r="B171" s="14" t="s">
        <v>13</v>
      </c>
      <c r="C171" s="35">
        <f>C170</f>
        <v>393.3</v>
      </c>
      <c r="D171" s="35">
        <f>+D172</f>
        <v>181.34</v>
      </c>
      <c r="E171" s="46">
        <f t="shared" ref="E171:E175" si="18">D171/C171</f>
        <v>0.46107297228578692</v>
      </c>
      <c r="F171" s="46" t="e">
        <f>D171/#REF!</f>
        <v>#REF!</v>
      </c>
    </row>
    <row r="172" spans="1:6" ht="24.75" customHeight="1" x14ac:dyDescent="0.3">
      <c r="A172" s="5">
        <v>1</v>
      </c>
      <c r="B172" s="15" t="s">
        <v>30</v>
      </c>
      <c r="C172" s="31">
        <f>C171</f>
        <v>393.3</v>
      </c>
      <c r="D172" s="31">
        <f>+D173</f>
        <v>181.34</v>
      </c>
      <c r="E172" s="46">
        <f t="shared" si="18"/>
        <v>0.46107297228578692</v>
      </c>
      <c r="F172" s="46" t="e">
        <f>D172/#REF!</f>
        <v>#REF!</v>
      </c>
    </row>
    <row r="173" spans="1:6" ht="24.75" customHeight="1" x14ac:dyDescent="0.3">
      <c r="A173" s="7" t="s">
        <v>14</v>
      </c>
      <c r="B173" s="16" t="s">
        <v>15</v>
      </c>
      <c r="C173" s="31">
        <f>C174+C175</f>
        <v>393.3</v>
      </c>
      <c r="D173" s="31">
        <f>D174+D175</f>
        <v>181.34</v>
      </c>
      <c r="E173" s="46">
        <f t="shared" si="18"/>
        <v>0.46107297228578692</v>
      </c>
      <c r="F173" s="46" t="e">
        <f>D173/#REF!</f>
        <v>#REF!</v>
      </c>
    </row>
    <row r="174" spans="1:6" ht="24.75" customHeight="1" x14ac:dyDescent="0.3">
      <c r="A174" s="7"/>
      <c r="B174" s="26" t="s">
        <v>32</v>
      </c>
      <c r="C174" s="31">
        <f>C172*0.4</f>
        <v>157.32000000000002</v>
      </c>
      <c r="D174" s="31">
        <f>+D96+D19</f>
        <v>77.75</v>
      </c>
      <c r="E174" s="46">
        <f t="shared" si="18"/>
        <v>0.49421561149249932</v>
      </c>
      <c r="F174" s="46"/>
    </row>
    <row r="175" spans="1:6" ht="24.75" customHeight="1" x14ac:dyDescent="0.3">
      <c r="A175" s="7"/>
      <c r="B175" s="26" t="s">
        <v>31</v>
      </c>
      <c r="C175" s="31">
        <f>C172*0.6</f>
        <v>235.98</v>
      </c>
      <c r="D175" s="55">
        <f>+D97+D20</f>
        <v>103.59</v>
      </c>
      <c r="E175" s="46">
        <f t="shared" si="18"/>
        <v>0.43897787948131201</v>
      </c>
      <c r="F175" s="46" t="e">
        <f>D175/#REF!</f>
        <v>#REF!</v>
      </c>
    </row>
    <row r="176" spans="1:6" ht="24.75" customHeight="1" x14ac:dyDescent="0.3">
      <c r="A176" s="7" t="s">
        <v>16</v>
      </c>
      <c r="B176" s="16" t="s">
        <v>17</v>
      </c>
      <c r="C176" s="31"/>
      <c r="D176" s="6"/>
      <c r="E176" s="46"/>
      <c r="F176" s="46"/>
    </row>
    <row r="177" spans="1:6" ht="24.75" customHeight="1" x14ac:dyDescent="0.3">
      <c r="A177" s="18" t="s">
        <v>3</v>
      </c>
      <c r="B177" s="14" t="s">
        <v>18</v>
      </c>
      <c r="C177" s="34">
        <f>C182+C185+C192+C193</f>
        <v>9026.884</v>
      </c>
      <c r="D177" s="34">
        <f>D182+D185+D192+D193</f>
        <v>4847.5829999999996</v>
      </c>
      <c r="E177" s="47">
        <f t="shared" ref="E177:E178" si="19">D177/C177</f>
        <v>0.53701620625677693</v>
      </c>
      <c r="F177" s="46" t="e">
        <f>D177/#REF!</f>
        <v>#REF!</v>
      </c>
    </row>
    <row r="178" spans="1:6" ht="24.75" customHeight="1" x14ac:dyDescent="0.3">
      <c r="A178" s="18" t="s">
        <v>1</v>
      </c>
      <c r="B178" s="14" t="s">
        <v>21</v>
      </c>
      <c r="C178" s="32">
        <f>C181</f>
        <v>8664.4269999999997</v>
      </c>
      <c r="D178" s="32">
        <f>D181</f>
        <v>4847.5829999999996</v>
      </c>
      <c r="E178" s="46">
        <f t="shared" si="19"/>
        <v>0.55948108282290332</v>
      </c>
      <c r="F178" s="46" t="e">
        <f>D178/#REF!</f>
        <v>#REF!</v>
      </c>
    </row>
    <row r="179" spans="1:6" ht="24.75" customHeight="1" x14ac:dyDescent="0.3">
      <c r="A179" s="18">
        <v>1</v>
      </c>
      <c r="B179" s="14" t="s">
        <v>6</v>
      </c>
      <c r="C179" s="32"/>
      <c r="D179" s="6"/>
      <c r="E179" s="46"/>
      <c r="F179" s="46"/>
    </row>
    <row r="180" spans="1:6" ht="24.75" customHeight="1" x14ac:dyDescent="0.3">
      <c r="A180" s="17">
        <v>2</v>
      </c>
      <c r="B180" s="14" t="s">
        <v>22</v>
      </c>
      <c r="C180" s="32"/>
      <c r="D180" s="6"/>
      <c r="E180" s="46"/>
      <c r="F180" s="46"/>
    </row>
    <row r="181" spans="1:6" ht="24.75" customHeight="1" x14ac:dyDescent="0.3">
      <c r="A181" s="18">
        <v>3</v>
      </c>
      <c r="B181" s="14" t="s">
        <v>23</v>
      </c>
      <c r="C181" s="32">
        <f>C182+C185+C192</f>
        <v>8664.4269999999997</v>
      </c>
      <c r="D181" s="32">
        <f>D182+D185+D192</f>
        <v>4847.5829999999996</v>
      </c>
      <c r="E181" s="46">
        <f t="shared" ref="E181:E184" si="20">D181/C181</f>
        <v>0.55948108282290332</v>
      </c>
      <c r="F181" s="46" t="e">
        <f>D181/#REF!</f>
        <v>#REF!</v>
      </c>
    </row>
    <row r="182" spans="1:6" ht="24.75" customHeight="1" x14ac:dyDescent="0.3">
      <c r="A182" s="36" t="s">
        <v>14</v>
      </c>
      <c r="B182" s="37" t="s">
        <v>45</v>
      </c>
      <c r="C182" s="38">
        <f>SUM(C183:C184)</f>
        <v>5895.884</v>
      </c>
      <c r="D182" s="38">
        <f>SUM(D183:D184)</f>
        <v>3247.462</v>
      </c>
      <c r="E182" s="46">
        <f t="shared" si="20"/>
        <v>0.5508015422284428</v>
      </c>
      <c r="F182" s="46" t="e">
        <f>D182/#REF!</f>
        <v>#REF!</v>
      </c>
    </row>
    <row r="183" spans="1:6" ht="24.75" customHeight="1" x14ac:dyDescent="0.3">
      <c r="A183" s="40"/>
      <c r="B183" s="41" t="s">
        <v>34</v>
      </c>
      <c r="C183" s="50">
        <v>5133.03</v>
      </c>
      <c r="D183" s="52">
        <f>+D105+D28</f>
        <v>2880.45</v>
      </c>
      <c r="E183" s="46">
        <f t="shared" si="20"/>
        <v>0.56115978281833534</v>
      </c>
      <c r="F183" s="46" t="e">
        <f>D183/#REF!</f>
        <v>#REF!</v>
      </c>
    </row>
    <row r="184" spans="1:6" ht="24.75" customHeight="1" x14ac:dyDescent="0.3">
      <c r="A184" s="40"/>
      <c r="B184" s="41" t="s">
        <v>35</v>
      </c>
      <c r="C184" s="50">
        <v>762.85400000000004</v>
      </c>
      <c r="D184" s="52">
        <f>+D106+D29</f>
        <v>367.012</v>
      </c>
      <c r="E184" s="46">
        <f t="shared" si="20"/>
        <v>0.48110385473498202</v>
      </c>
      <c r="F184" s="46" t="e">
        <f>D184/#REF!</f>
        <v>#REF!</v>
      </c>
    </row>
    <row r="185" spans="1:6" ht="24.75" customHeight="1" x14ac:dyDescent="0.3">
      <c r="A185" s="36" t="s">
        <v>16</v>
      </c>
      <c r="B185" s="37" t="s">
        <v>46</v>
      </c>
      <c r="C185" s="38">
        <f>SUM(C186:C188)</f>
        <v>265</v>
      </c>
      <c r="D185" s="38">
        <f t="shared" ref="D185:E185" si="21">SUM(D186:D188)</f>
        <v>55.2</v>
      </c>
      <c r="E185" s="38">
        <f t="shared" si="21"/>
        <v>0.48000000000000004</v>
      </c>
      <c r="F185" s="46" t="e">
        <f>D185/#REF!</f>
        <v>#REF!</v>
      </c>
    </row>
    <row r="186" spans="1:6" ht="24.75" customHeight="1" x14ac:dyDescent="0.3">
      <c r="A186" s="40"/>
      <c r="B186" s="41" t="s">
        <v>51</v>
      </c>
      <c r="C186" s="50">
        <v>50</v>
      </c>
      <c r="D186" s="52">
        <f>+D108+D31</f>
        <v>0</v>
      </c>
      <c r="E186" s="46">
        <f t="shared" ref="E186:E192" si="22">D186/C186</f>
        <v>0</v>
      </c>
      <c r="F186" s="46" t="e">
        <f>D186/#REF!</f>
        <v>#REF!</v>
      </c>
    </row>
    <row r="187" spans="1:6" ht="30.75" x14ac:dyDescent="0.3">
      <c r="A187" s="40"/>
      <c r="B187" s="43" t="s">
        <v>50</v>
      </c>
      <c r="C187" s="50">
        <v>100</v>
      </c>
      <c r="D187" s="52">
        <f>+D109+D32</f>
        <v>0</v>
      </c>
      <c r="E187" s="46">
        <f t="shared" si="22"/>
        <v>0</v>
      </c>
      <c r="F187" s="46" t="e">
        <f>D187/#REF!</f>
        <v>#REF!</v>
      </c>
    </row>
    <row r="188" spans="1:6" ht="30.75" x14ac:dyDescent="0.3">
      <c r="A188" s="40"/>
      <c r="B188" s="43" t="s">
        <v>49</v>
      </c>
      <c r="C188" s="50">
        <v>115</v>
      </c>
      <c r="D188" s="52">
        <f>+D110+D33</f>
        <v>55.2</v>
      </c>
      <c r="E188" s="46">
        <f t="shared" si="22"/>
        <v>0.48000000000000004</v>
      </c>
      <c r="F188" s="46" t="e">
        <f>D188/#REF!</f>
        <v>#REF!</v>
      </c>
    </row>
    <row r="189" spans="1:6" ht="3.75" hidden="1" customHeight="1" x14ac:dyDescent="0.3">
      <c r="A189" s="40"/>
      <c r="B189" s="41" t="s">
        <v>37</v>
      </c>
      <c r="C189" s="50"/>
      <c r="D189" s="52">
        <v>0</v>
      </c>
      <c r="E189" s="46" t="e">
        <f t="shared" si="22"/>
        <v>#DIV/0!</v>
      </c>
      <c r="F189" s="46"/>
    </row>
    <row r="190" spans="1:6" ht="3.75" hidden="1" customHeight="1" x14ac:dyDescent="0.3">
      <c r="A190" s="40"/>
      <c r="B190" s="43" t="s">
        <v>38</v>
      </c>
      <c r="C190" s="50"/>
      <c r="D190" s="52">
        <v>0</v>
      </c>
      <c r="E190" s="46" t="e">
        <f t="shared" si="22"/>
        <v>#DIV/0!</v>
      </c>
      <c r="F190" s="46"/>
    </row>
    <row r="191" spans="1:6" ht="4.5" hidden="1" customHeight="1" x14ac:dyDescent="0.3">
      <c r="A191" s="40"/>
      <c r="B191" s="43" t="s">
        <v>43</v>
      </c>
      <c r="C191" s="50"/>
      <c r="D191" s="52">
        <v>0</v>
      </c>
      <c r="E191" s="46" t="e">
        <f t="shared" si="22"/>
        <v>#DIV/0!</v>
      </c>
      <c r="F191" s="46"/>
    </row>
    <row r="192" spans="1:6" ht="24" customHeight="1" x14ac:dyDescent="0.3">
      <c r="A192" s="44" t="s">
        <v>39</v>
      </c>
      <c r="B192" s="45" t="s">
        <v>56</v>
      </c>
      <c r="C192" s="51">
        <v>2503.5430000000001</v>
      </c>
      <c r="D192" s="52">
        <f>+D114+D37</f>
        <v>1544.921</v>
      </c>
      <c r="E192" s="46">
        <f t="shared" si="22"/>
        <v>0.61709385458927601</v>
      </c>
      <c r="F192" s="46" t="e">
        <f>D192/#REF!</f>
        <v>#REF!</v>
      </c>
    </row>
    <row r="193" spans="1:6" ht="24" customHeight="1" x14ac:dyDescent="0.3">
      <c r="A193" s="44" t="s">
        <v>44</v>
      </c>
      <c r="B193" s="37" t="s">
        <v>36</v>
      </c>
      <c r="C193" s="51">
        <f>+C194</f>
        <v>362.45699999999999</v>
      </c>
      <c r="D193" s="51">
        <f t="shared" ref="D193:F193" si="23">+D194</f>
        <v>0</v>
      </c>
      <c r="E193" s="51">
        <f t="shared" si="23"/>
        <v>0</v>
      </c>
      <c r="F193" s="51" t="e">
        <f t="shared" si="23"/>
        <v>#REF!</v>
      </c>
    </row>
    <row r="194" spans="1:6" ht="30.75" x14ac:dyDescent="0.3">
      <c r="A194" s="40"/>
      <c r="B194" s="43" t="s">
        <v>48</v>
      </c>
      <c r="C194" s="50">
        <v>362.45699999999999</v>
      </c>
      <c r="D194" s="52">
        <f>+D116+D39</f>
        <v>0</v>
      </c>
      <c r="E194" s="46">
        <f t="shared" ref="E194" si="24">D194/C194</f>
        <v>0</v>
      </c>
      <c r="F194" s="46" t="e">
        <f>D194/#REF!</f>
        <v>#REF!</v>
      </c>
    </row>
    <row r="236" spans="1:6" ht="39.75" customHeight="1" x14ac:dyDescent="0.3">
      <c r="A236" s="82" t="s">
        <v>41</v>
      </c>
      <c r="B236" s="82"/>
      <c r="C236" s="82"/>
      <c r="D236" s="82"/>
      <c r="E236" s="82"/>
      <c r="F236" s="82"/>
    </row>
    <row r="237" spans="1:6" x14ac:dyDescent="0.3">
      <c r="A237" s="71" t="s">
        <v>47</v>
      </c>
      <c r="B237" s="71"/>
      <c r="C237" s="83" t="s">
        <v>24</v>
      </c>
      <c r="D237" s="83"/>
      <c r="E237" s="83"/>
      <c r="F237" s="83"/>
    </row>
    <row r="238" spans="1:6" x14ac:dyDescent="0.3">
      <c r="A238" s="88" t="s">
        <v>69</v>
      </c>
      <c r="B238" s="88"/>
      <c r="C238" s="77" t="s">
        <v>25</v>
      </c>
      <c r="D238" s="77"/>
      <c r="E238" s="77"/>
      <c r="F238" s="77"/>
    </row>
    <row r="239" spans="1:6" ht="9.75" customHeight="1" x14ac:dyDescent="0.3">
      <c r="A239" s="25"/>
      <c r="B239" s="25"/>
      <c r="C239" s="84"/>
      <c r="D239" s="84"/>
      <c r="E239" s="84"/>
      <c r="F239" s="84"/>
    </row>
    <row r="240" spans="1:6" ht="30" customHeight="1" x14ac:dyDescent="0.3">
      <c r="A240" s="77" t="s">
        <v>65</v>
      </c>
      <c r="B240" s="77"/>
      <c r="C240" s="77"/>
      <c r="D240" s="77"/>
      <c r="E240" s="77"/>
      <c r="F240" s="77"/>
    </row>
    <row r="241" spans="1:6" x14ac:dyDescent="0.3">
      <c r="A241" s="74" t="s">
        <v>40</v>
      </c>
      <c r="B241" s="74"/>
      <c r="C241" s="74"/>
      <c r="D241" s="74"/>
      <c r="E241" s="74"/>
      <c r="F241" s="74"/>
    </row>
    <row r="242" spans="1:6" x14ac:dyDescent="0.3">
      <c r="A242" s="74"/>
      <c r="B242" s="74"/>
      <c r="C242" s="74"/>
      <c r="D242" s="74"/>
      <c r="E242" s="74"/>
      <c r="F242" s="74"/>
    </row>
    <row r="243" spans="1:6" s="48" customFormat="1" ht="37.5" customHeight="1" x14ac:dyDescent="0.3">
      <c r="A243" s="78" t="s">
        <v>26</v>
      </c>
      <c r="B243" s="78"/>
      <c r="C243" s="78"/>
      <c r="D243" s="78"/>
      <c r="E243" s="78"/>
      <c r="F243" s="78"/>
    </row>
    <row r="244" spans="1:6" s="48" customFormat="1" ht="67.5" customHeight="1" x14ac:dyDescent="0.3">
      <c r="A244" s="80" t="s">
        <v>42</v>
      </c>
      <c r="B244" s="80"/>
      <c r="C244" s="80"/>
      <c r="D244" s="80"/>
      <c r="E244" s="80"/>
      <c r="F244" s="80"/>
    </row>
    <row r="245" spans="1:6" ht="35.25" customHeight="1" x14ac:dyDescent="0.3">
      <c r="A245" s="75" t="s">
        <v>66</v>
      </c>
      <c r="B245" s="75"/>
      <c r="C245" s="75"/>
      <c r="D245" s="75"/>
      <c r="E245" s="75"/>
      <c r="F245" s="75"/>
    </row>
    <row r="246" spans="1:6" ht="21.75" customHeight="1" x14ac:dyDescent="0.3">
      <c r="A246" s="11"/>
      <c r="B246" s="11"/>
      <c r="C246" s="11"/>
      <c r="D246" s="11"/>
      <c r="E246" s="76" t="s">
        <v>9</v>
      </c>
      <c r="F246" s="76"/>
    </row>
    <row r="247" spans="1:6" s="24" customFormat="1" ht="86.25" customHeight="1" x14ac:dyDescent="0.3">
      <c r="A247" s="19" t="s">
        <v>5</v>
      </c>
      <c r="B247" s="20" t="s">
        <v>4</v>
      </c>
      <c r="C247" s="19" t="s">
        <v>11</v>
      </c>
      <c r="D247" s="19" t="s">
        <v>67</v>
      </c>
      <c r="E247" s="19" t="s">
        <v>19</v>
      </c>
      <c r="F247" s="19" t="s">
        <v>68</v>
      </c>
    </row>
    <row r="248" spans="1:6" x14ac:dyDescent="0.3">
      <c r="A248" s="21">
        <v>1</v>
      </c>
      <c r="B248" s="21">
        <v>2</v>
      </c>
      <c r="C248" s="21">
        <v>3</v>
      </c>
      <c r="D248" s="21">
        <v>4</v>
      </c>
      <c r="E248" s="21">
        <v>5</v>
      </c>
      <c r="F248" s="21">
        <v>6</v>
      </c>
    </row>
    <row r="249" spans="1:6" ht="24.75" customHeight="1" x14ac:dyDescent="0.3">
      <c r="A249" s="18" t="s">
        <v>0</v>
      </c>
      <c r="B249" s="14" t="s">
        <v>12</v>
      </c>
      <c r="C249" s="30"/>
      <c r="D249" s="4"/>
      <c r="E249" s="4"/>
      <c r="F249" s="4"/>
    </row>
    <row r="250" spans="1:6" ht="24.75" customHeight="1" x14ac:dyDescent="0.3">
      <c r="A250" s="18" t="s">
        <v>1</v>
      </c>
      <c r="B250" s="14" t="s">
        <v>29</v>
      </c>
      <c r="C250" s="49">
        <v>393.3</v>
      </c>
      <c r="D250" s="53">
        <v>0</v>
      </c>
      <c r="E250" s="46">
        <f>D250/C250</f>
        <v>0</v>
      </c>
      <c r="F250" s="46" t="e">
        <f>D250/#REF!</f>
        <v>#REF!</v>
      </c>
    </row>
    <row r="251" spans="1:6" ht="24.75" customHeight="1" x14ac:dyDescent="0.3">
      <c r="A251" s="18" t="s">
        <v>2</v>
      </c>
      <c r="B251" s="14" t="s">
        <v>13</v>
      </c>
      <c r="C251" s="35">
        <f>C250</f>
        <v>393.3</v>
      </c>
      <c r="D251" s="49">
        <f>+D252</f>
        <v>18.2</v>
      </c>
      <c r="E251" s="46">
        <f t="shared" ref="E251:E255" si="25">D251/C251</f>
        <v>4.627510806000508E-2</v>
      </c>
      <c r="F251" s="46" t="e">
        <f>D251/#REF!</f>
        <v>#REF!</v>
      </c>
    </row>
    <row r="252" spans="1:6" ht="24.75" customHeight="1" x14ac:dyDescent="0.3">
      <c r="A252" s="5">
        <v>1</v>
      </c>
      <c r="B252" s="15" t="s">
        <v>30</v>
      </c>
      <c r="C252" s="31">
        <f>C251</f>
        <v>393.3</v>
      </c>
      <c r="D252" s="31">
        <f>+D253+D256</f>
        <v>18.2</v>
      </c>
      <c r="E252" s="46">
        <f t="shared" si="25"/>
        <v>4.627510806000508E-2</v>
      </c>
      <c r="F252" s="46" t="e">
        <f>D252/#REF!</f>
        <v>#REF!</v>
      </c>
    </row>
    <row r="253" spans="1:6" ht="24.75" customHeight="1" x14ac:dyDescent="0.3">
      <c r="A253" s="7" t="s">
        <v>14</v>
      </c>
      <c r="B253" s="16" t="s">
        <v>15</v>
      </c>
      <c r="C253" s="31">
        <f>C254+C255</f>
        <v>393.3</v>
      </c>
      <c r="D253" s="31">
        <f>D254+D255</f>
        <v>18.2</v>
      </c>
      <c r="E253" s="46">
        <f t="shared" si="25"/>
        <v>4.627510806000508E-2</v>
      </c>
      <c r="F253" s="46" t="e">
        <f>D253/#REF!</f>
        <v>#REF!</v>
      </c>
    </row>
    <row r="254" spans="1:6" ht="24.75" customHeight="1" x14ac:dyDescent="0.3">
      <c r="A254" s="7"/>
      <c r="B254" s="26" t="s">
        <v>32</v>
      </c>
      <c r="C254" s="31">
        <f>C252*0.4</f>
        <v>157.32000000000002</v>
      </c>
      <c r="D254" s="31">
        <v>0</v>
      </c>
      <c r="E254" s="46">
        <f t="shared" si="25"/>
        <v>0</v>
      </c>
      <c r="F254" s="46"/>
    </row>
    <row r="255" spans="1:6" ht="24.75" customHeight="1" x14ac:dyDescent="0.3">
      <c r="A255" s="7"/>
      <c r="B255" s="26" t="s">
        <v>31</v>
      </c>
      <c r="C255" s="31">
        <f>C252*0.6</f>
        <v>235.98</v>
      </c>
      <c r="D255" s="55">
        <v>18.2</v>
      </c>
      <c r="E255" s="46">
        <f t="shared" si="25"/>
        <v>7.7125180100008475E-2</v>
      </c>
      <c r="F255" s="46" t="e">
        <f>D255/#REF!</f>
        <v>#REF!</v>
      </c>
    </row>
    <row r="256" spans="1:6" ht="24.75" customHeight="1" x14ac:dyDescent="0.3">
      <c r="A256" s="7" t="s">
        <v>16</v>
      </c>
      <c r="B256" s="16" t="s">
        <v>17</v>
      </c>
      <c r="C256" s="31"/>
      <c r="D256" s="6"/>
      <c r="E256" s="46"/>
      <c r="F256" s="46"/>
    </row>
    <row r="257" spans="1:6" ht="24.75" customHeight="1" x14ac:dyDescent="0.3">
      <c r="A257" s="18" t="s">
        <v>3</v>
      </c>
      <c r="B257" s="14" t="s">
        <v>18</v>
      </c>
      <c r="C257" s="34">
        <f>C262+C265+C272+C273</f>
        <v>9026.884</v>
      </c>
      <c r="D257" s="34">
        <f>D262+D265+D272+D273</f>
        <v>6241.1</v>
      </c>
      <c r="E257" s="47">
        <f t="shared" ref="E257:E258" si="26">D257/C257</f>
        <v>0.69139029592049706</v>
      </c>
      <c r="F257" s="46" t="e">
        <f>D257/#REF!</f>
        <v>#REF!</v>
      </c>
    </row>
    <row r="258" spans="1:6" ht="24.75" customHeight="1" x14ac:dyDescent="0.3">
      <c r="A258" s="18" t="s">
        <v>1</v>
      </c>
      <c r="B258" s="14" t="s">
        <v>21</v>
      </c>
      <c r="C258" s="32">
        <f>C261</f>
        <v>8664.4269999999997</v>
      </c>
      <c r="D258" s="32">
        <f>D261</f>
        <v>6241.1</v>
      </c>
      <c r="E258" s="46">
        <f t="shared" si="26"/>
        <v>0.72031306859645772</v>
      </c>
      <c r="F258" s="46" t="e">
        <f>D258/#REF!</f>
        <v>#REF!</v>
      </c>
    </row>
    <row r="259" spans="1:6" ht="24.75" customHeight="1" x14ac:dyDescent="0.3">
      <c r="A259" s="18">
        <v>1</v>
      </c>
      <c r="B259" s="14" t="s">
        <v>6</v>
      </c>
      <c r="C259" s="32"/>
      <c r="D259" s="6"/>
      <c r="E259" s="46"/>
      <c r="F259" s="46"/>
    </row>
    <row r="260" spans="1:6" ht="24.75" customHeight="1" x14ac:dyDescent="0.3">
      <c r="A260" s="17">
        <v>2</v>
      </c>
      <c r="B260" s="14" t="s">
        <v>22</v>
      </c>
      <c r="C260" s="32"/>
      <c r="D260" s="6"/>
      <c r="E260" s="46"/>
      <c r="F260" s="46"/>
    </row>
    <row r="261" spans="1:6" ht="24.75" customHeight="1" x14ac:dyDescent="0.3">
      <c r="A261" s="18">
        <v>3</v>
      </c>
      <c r="B261" s="14" t="s">
        <v>23</v>
      </c>
      <c r="C261" s="32">
        <f>C262+C265+C272</f>
        <v>8664.4269999999997</v>
      </c>
      <c r="D261" s="32">
        <f>D262+D265+D272</f>
        <v>6241.1</v>
      </c>
      <c r="E261" s="46">
        <f t="shared" ref="E261:E264" si="27">D261/C261</f>
        <v>0.72031306859645772</v>
      </c>
      <c r="F261" s="46" t="e">
        <f>D261/#REF!</f>
        <v>#REF!</v>
      </c>
    </row>
    <row r="262" spans="1:6" ht="24.75" customHeight="1" x14ac:dyDescent="0.3">
      <c r="A262" s="36" t="s">
        <v>14</v>
      </c>
      <c r="B262" s="37" t="s">
        <v>45</v>
      </c>
      <c r="C262" s="38">
        <f>SUM(C263:C264)</f>
        <v>5895.884</v>
      </c>
      <c r="D262" s="38">
        <f>SUM(D263:D264)</f>
        <v>4236</v>
      </c>
      <c r="E262" s="46">
        <f t="shared" si="27"/>
        <v>0.71846732398398616</v>
      </c>
      <c r="F262" s="46" t="e">
        <f>D262/#REF!</f>
        <v>#REF!</v>
      </c>
    </row>
    <row r="263" spans="1:6" ht="24.75" customHeight="1" x14ac:dyDescent="0.3">
      <c r="A263" s="40"/>
      <c r="B263" s="41" t="s">
        <v>34</v>
      </c>
      <c r="C263" s="50">
        <v>5133.03</v>
      </c>
      <c r="D263" s="52">
        <v>3682.8</v>
      </c>
      <c r="E263" s="46">
        <f t="shared" si="27"/>
        <v>0.71747096744028394</v>
      </c>
      <c r="F263" s="46" t="e">
        <f>D263/#REF!</f>
        <v>#REF!</v>
      </c>
    </row>
    <row r="264" spans="1:6" ht="24.75" customHeight="1" x14ac:dyDescent="0.3">
      <c r="A264" s="40"/>
      <c r="B264" s="41" t="s">
        <v>35</v>
      </c>
      <c r="C264" s="50">
        <v>762.85400000000004</v>
      </c>
      <c r="D264" s="52">
        <v>553.20000000000005</v>
      </c>
      <c r="E264" s="46">
        <f t="shared" si="27"/>
        <v>0.72517152692389375</v>
      </c>
      <c r="F264" s="46" t="e">
        <f>D264/#REF!</f>
        <v>#REF!</v>
      </c>
    </row>
    <row r="265" spans="1:6" ht="24.75" customHeight="1" x14ac:dyDescent="0.3">
      <c r="A265" s="36" t="s">
        <v>16</v>
      </c>
      <c r="B265" s="37" t="s">
        <v>46</v>
      </c>
      <c r="C265" s="38">
        <f>SUM(C266:C268)</f>
        <v>265</v>
      </c>
      <c r="D265" s="38">
        <f t="shared" ref="D265:E265" si="28">SUM(D266:D268)</f>
        <v>0</v>
      </c>
      <c r="E265" s="38">
        <f t="shared" si="28"/>
        <v>0</v>
      </c>
      <c r="F265" s="46" t="e">
        <f>D265/#REF!</f>
        <v>#REF!</v>
      </c>
    </row>
    <row r="266" spans="1:6" ht="24.75" customHeight="1" x14ac:dyDescent="0.3">
      <c r="A266" s="40"/>
      <c r="B266" s="41" t="s">
        <v>51</v>
      </c>
      <c r="C266" s="50">
        <v>50</v>
      </c>
      <c r="D266" s="52">
        <v>0</v>
      </c>
      <c r="E266" s="46">
        <f t="shared" ref="E266:E274" si="29">D266/C266</f>
        <v>0</v>
      </c>
      <c r="F266" s="46" t="e">
        <f>D266/#REF!</f>
        <v>#REF!</v>
      </c>
    </row>
    <row r="267" spans="1:6" ht="30.75" x14ac:dyDescent="0.3">
      <c r="A267" s="40"/>
      <c r="B267" s="43" t="s">
        <v>50</v>
      </c>
      <c r="C267" s="50">
        <v>100</v>
      </c>
      <c r="D267" s="52">
        <v>0</v>
      </c>
      <c r="E267" s="46">
        <f t="shared" si="29"/>
        <v>0</v>
      </c>
      <c r="F267" s="46" t="e">
        <f>D267/#REF!</f>
        <v>#REF!</v>
      </c>
    </row>
    <row r="268" spans="1:6" ht="30.75" x14ac:dyDescent="0.3">
      <c r="A268" s="40"/>
      <c r="B268" s="43" t="s">
        <v>49</v>
      </c>
      <c r="C268" s="50">
        <v>115</v>
      </c>
      <c r="D268" s="52">
        <v>0</v>
      </c>
      <c r="E268" s="46">
        <f t="shared" si="29"/>
        <v>0</v>
      </c>
      <c r="F268" s="46" t="e">
        <f>D268/#REF!</f>
        <v>#REF!</v>
      </c>
    </row>
    <row r="269" spans="1:6" ht="3.75" hidden="1" customHeight="1" x14ac:dyDescent="0.3">
      <c r="A269" s="40"/>
      <c r="B269" s="41" t="s">
        <v>37</v>
      </c>
      <c r="C269" s="50"/>
      <c r="D269" s="52">
        <v>0</v>
      </c>
      <c r="E269" s="46" t="e">
        <f t="shared" si="29"/>
        <v>#DIV/0!</v>
      </c>
      <c r="F269" s="46"/>
    </row>
    <row r="270" spans="1:6" ht="3.75" hidden="1" customHeight="1" x14ac:dyDescent="0.3">
      <c r="A270" s="40"/>
      <c r="B270" s="43" t="s">
        <v>38</v>
      </c>
      <c r="C270" s="50"/>
      <c r="D270" s="52">
        <v>0</v>
      </c>
      <c r="E270" s="46" t="e">
        <f t="shared" si="29"/>
        <v>#DIV/0!</v>
      </c>
      <c r="F270" s="46"/>
    </row>
    <row r="271" spans="1:6" ht="4.5" hidden="1" customHeight="1" x14ac:dyDescent="0.3">
      <c r="A271" s="40"/>
      <c r="B271" s="43" t="s">
        <v>43</v>
      </c>
      <c r="C271" s="50"/>
      <c r="D271" s="52">
        <v>0</v>
      </c>
      <c r="E271" s="46" t="e">
        <f t="shared" si="29"/>
        <v>#DIV/0!</v>
      </c>
      <c r="F271" s="46"/>
    </row>
    <row r="272" spans="1:6" ht="24" customHeight="1" x14ac:dyDescent="0.3">
      <c r="A272" s="44" t="s">
        <v>39</v>
      </c>
      <c r="B272" s="45" t="s">
        <v>56</v>
      </c>
      <c r="C272" s="51">
        <v>2503.5430000000001</v>
      </c>
      <c r="D272" s="52">
        <v>2005.1</v>
      </c>
      <c r="E272" s="46">
        <f t="shared" si="29"/>
        <v>0.80090495749423907</v>
      </c>
      <c r="F272" s="46" t="e">
        <f>D272/#REF!</f>
        <v>#REF!</v>
      </c>
    </row>
    <row r="273" spans="1:6" ht="24" customHeight="1" x14ac:dyDescent="0.3">
      <c r="A273" s="44" t="s">
        <v>44</v>
      </c>
      <c r="B273" s="37" t="s">
        <v>36</v>
      </c>
      <c r="C273" s="51">
        <f>+C274</f>
        <v>362.45699999999999</v>
      </c>
      <c r="D273" s="51">
        <f t="shared" ref="D273:F273" si="30">+D274</f>
        <v>0</v>
      </c>
      <c r="E273" s="46">
        <f t="shared" si="29"/>
        <v>0</v>
      </c>
      <c r="F273" s="51" t="e">
        <f t="shared" si="30"/>
        <v>#REF!</v>
      </c>
    </row>
    <row r="274" spans="1:6" ht="30.75" x14ac:dyDescent="0.3">
      <c r="A274" s="40"/>
      <c r="B274" s="43" t="s">
        <v>48</v>
      </c>
      <c r="C274" s="50">
        <v>362.45699999999999</v>
      </c>
      <c r="D274" s="52">
        <v>0</v>
      </c>
      <c r="E274" s="46">
        <f t="shared" si="29"/>
        <v>0</v>
      </c>
      <c r="F274" s="46" t="e">
        <f>D274/#REF!</f>
        <v>#REF!</v>
      </c>
    </row>
    <row r="275" spans="1:6" x14ac:dyDescent="0.3">
      <c r="A275" s="60"/>
      <c r="B275" s="61"/>
      <c r="C275" s="66"/>
      <c r="D275" s="54"/>
      <c r="E275" s="65"/>
      <c r="F275" s="65"/>
    </row>
    <row r="276" spans="1:6" x14ac:dyDescent="0.3">
      <c r="A276" s="60"/>
      <c r="B276" s="61"/>
      <c r="C276" s="66"/>
      <c r="D276" s="54"/>
      <c r="E276" s="65"/>
      <c r="F276" s="65"/>
    </row>
    <row r="277" spans="1:6" x14ac:dyDescent="0.3">
      <c r="A277" s="60"/>
      <c r="B277" s="61"/>
      <c r="C277" s="66"/>
      <c r="D277" s="54"/>
      <c r="E277" s="65"/>
      <c r="F277" s="65"/>
    </row>
    <row r="278" spans="1:6" x14ac:dyDescent="0.3">
      <c r="A278" s="60"/>
      <c r="B278" s="61"/>
      <c r="C278" s="66"/>
      <c r="D278" s="54"/>
      <c r="E278" s="65"/>
      <c r="F278" s="65"/>
    </row>
    <row r="279" spans="1:6" x14ac:dyDescent="0.3">
      <c r="A279" s="60"/>
      <c r="B279" s="61"/>
      <c r="C279" s="66"/>
      <c r="D279" s="54"/>
      <c r="E279" s="65"/>
      <c r="F279" s="65"/>
    </row>
    <row r="280" spans="1:6" x14ac:dyDescent="0.3">
      <c r="A280" s="60"/>
      <c r="B280" s="61"/>
      <c r="C280" s="66"/>
      <c r="D280" s="54"/>
      <c r="E280" s="65"/>
      <c r="F280" s="65"/>
    </row>
    <row r="281" spans="1:6" x14ac:dyDescent="0.3">
      <c r="A281" s="60"/>
      <c r="B281" s="61"/>
      <c r="C281" s="66"/>
      <c r="D281" s="54"/>
      <c r="E281" s="65"/>
      <c r="F281" s="65"/>
    </row>
    <row r="282" spans="1:6" x14ac:dyDescent="0.3">
      <c r="A282" s="60"/>
      <c r="B282" s="61"/>
      <c r="C282" s="66"/>
      <c r="D282" s="54"/>
      <c r="E282" s="65"/>
      <c r="F282" s="65"/>
    </row>
    <row r="283" spans="1:6" x14ac:dyDescent="0.3">
      <c r="A283" s="60"/>
      <c r="B283" s="61"/>
      <c r="C283" s="66"/>
      <c r="D283" s="54"/>
      <c r="E283" s="65"/>
      <c r="F283" s="65"/>
    </row>
    <row r="284" spans="1:6" x14ac:dyDescent="0.3">
      <c r="A284" s="60"/>
      <c r="B284" s="61"/>
      <c r="C284" s="66"/>
      <c r="D284" s="54"/>
      <c r="E284" s="65"/>
      <c r="F284" s="65"/>
    </row>
    <row r="285" spans="1:6" x14ac:dyDescent="0.3">
      <c r="A285" s="60"/>
      <c r="B285" s="61"/>
      <c r="C285" s="66"/>
      <c r="D285" s="54"/>
      <c r="E285" s="65"/>
      <c r="F285" s="65"/>
    </row>
    <row r="286" spans="1:6" x14ac:dyDescent="0.3">
      <c r="A286" s="60"/>
      <c r="B286" s="61"/>
      <c r="C286" s="66"/>
      <c r="D286" s="54"/>
      <c r="E286" s="65"/>
      <c r="F286" s="65"/>
    </row>
    <row r="287" spans="1:6" x14ac:dyDescent="0.3">
      <c r="A287" s="60"/>
      <c r="B287" s="61"/>
      <c r="C287" s="66"/>
      <c r="D287" s="54"/>
      <c r="E287" s="65"/>
      <c r="F287" s="65"/>
    </row>
    <row r="288" spans="1:6" x14ac:dyDescent="0.3">
      <c r="A288" s="60"/>
      <c r="B288" s="61"/>
      <c r="C288" s="66"/>
      <c r="D288" s="54"/>
      <c r="E288" s="65"/>
      <c r="F288" s="65"/>
    </row>
    <row r="289" spans="1:6" x14ac:dyDescent="0.3">
      <c r="A289" s="60"/>
      <c r="B289" s="61"/>
      <c r="C289" s="66"/>
      <c r="D289" s="54"/>
      <c r="E289" s="65"/>
      <c r="F289" s="65"/>
    </row>
    <row r="290" spans="1:6" x14ac:dyDescent="0.3">
      <c r="A290" s="60"/>
      <c r="B290" s="61"/>
      <c r="C290" s="66"/>
      <c r="D290" s="54"/>
      <c r="E290" s="65"/>
      <c r="F290" s="65"/>
    </row>
    <row r="291" spans="1:6" x14ac:dyDescent="0.3">
      <c r="A291" s="60"/>
      <c r="B291" s="61"/>
      <c r="C291" s="66"/>
      <c r="D291" s="54"/>
      <c r="E291" s="65"/>
      <c r="F291" s="65"/>
    </row>
    <row r="292" spans="1:6" x14ac:dyDescent="0.3">
      <c r="A292" s="60"/>
      <c r="B292" s="61"/>
      <c r="C292" s="66"/>
      <c r="D292" s="54"/>
      <c r="E292" s="65"/>
      <c r="F292" s="65"/>
    </row>
    <row r="293" spans="1:6" x14ac:dyDescent="0.3">
      <c r="A293" s="60"/>
      <c r="B293" s="61"/>
      <c r="C293" s="66"/>
      <c r="D293" s="54"/>
      <c r="E293" s="65"/>
      <c r="F293" s="65"/>
    </row>
    <row r="294" spans="1:6" x14ac:dyDescent="0.3">
      <c r="A294" s="60"/>
      <c r="B294" s="61"/>
      <c r="C294" s="66"/>
      <c r="D294" s="54"/>
      <c r="E294" s="65"/>
      <c r="F294" s="65"/>
    </row>
    <row r="295" spans="1:6" x14ac:dyDescent="0.3">
      <c r="A295" s="60"/>
      <c r="B295" s="61"/>
      <c r="C295" s="66"/>
      <c r="D295" s="54"/>
      <c r="E295" s="65"/>
      <c r="F295" s="65"/>
    </row>
    <row r="296" spans="1:6" x14ac:dyDescent="0.3">
      <c r="A296" s="60"/>
      <c r="B296" s="61"/>
      <c r="C296" s="66"/>
      <c r="D296" s="54"/>
      <c r="E296" s="65"/>
      <c r="F296" s="65"/>
    </row>
    <row r="297" spans="1:6" x14ac:dyDescent="0.3">
      <c r="A297" s="60"/>
      <c r="B297" s="61"/>
      <c r="C297" s="66"/>
      <c r="D297" s="54"/>
      <c r="E297" s="65"/>
      <c r="F297" s="65"/>
    </row>
    <row r="298" spans="1:6" x14ac:dyDescent="0.3">
      <c r="A298" s="60"/>
      <c r="B298" s="61"/>
      <c r="C298" s="66"/>
      <c r="D298" s="54"/>
      <c r="E298" s="65"/>
      <c r="F298" s="65"/>
    </row>
    <row r="299" spans="1:6" x14ac:dyDescent="0.3">
      <c r="A299" s="60"/>
      <c r="B299" s="61"/>
      <c r="C299" s="66"/>
      <c r="D299" s="54"/>
      <c r="E299" s="65"/>
      <c r="F299" s="65"/>
    </row>
    <row r="300" spans="1:6" x14ac:dyDescent="0.3">
      <c r="A300" s="60"/>
      <c r="B300" s="61"/>
      <c r="C300" s="66"/>
      <c r="D300" s="54"/>
      <c r="E300" s="65"/>
      <c r="F300" s="65"/>
    </row>
    <row r="301" spans="1:6" x14ac:dyDescent="0.3">
      <c r="A301" s="60"/>
      <c r="B301" s="61"/>
      <c r="C301" s="66"/>
      <c r="D301" s="54"/>
      <c r="E301" s="65"/>
      <c r="F301" s="65"/>
    </row>
    <row r="302" spans="1:6" x14ac:dyDescent="0.3">
      <c r="A302" s="60"/>
      <c r="B302" s="61"/>
      <c r="C302" s="66"/>
      <c r="D302" s="54"/>
      <c r="E302" s="65"/>
      <c r="F302" s="65"/>
    </row>
    <row r="303" spans="1:6" x14ac:dyDescent="0.3">
      <c r="A303" s="60"/>
      <c r="B303" s="61"/>
      <c r="C303" s="66"/>
      <c r="D303" s="54"/>
      <c r="E303" s="65"/>
      <c r="F303" s="65"/>
    </row>
    <row r="304" spans="1:6" x14ac:dyDescent="0.3">
      <c r="A304" s="60"/>
      <c r="B304" s="61"/>
      <c r="C304" s="66"/>
      <c r="D304" s="54"/>
      <c r="E304" s="65"/>
      <c r="F304" s="65"/>
    </row>
    <row r="305" spans="1:6" x14ac:dyDescent="0.3">
      <c r="A305" s="60"/>
      <c r="B305" s="61"/>
      <c r="C305" s="66"/>
      <c r="D305" s="54"/>
      <c r="E305" s="65"/>
      <c r="F305" s="65"/>
    </row>
    <row r="306" spans="1:6" x14ac:dyDescent="0.3">
      <c r="A306" s="60"/>
      <c r="B306" s="61"/>
      <c r="C306" s="66"/>
      <c r="D306" s="54"/>
      <c r="E306" s="65"/>
      <c r="F306" s="65"/>
    </row>
    <row r="307" spans="1:6" x14ac:dyDescent="0.3">
      <c r="A307" s="60"/>
      <c r="B307" s="61"/>
      <c r="C307" s="66"/>
      <c r="D307" s="54"/>
      <c r="E307" s="65"/>
      <c r="F307" s="65"/>
    </row>
    <row r="308" spans="1:6" x14ac:dyDescent="0.3">
      <c r="A308" s="60"/>
      <c r="B308" s="61"/>
      <c r="C308" s="66"/>
      <c r="D308" s="54"/>
      <c r="E308" s="65"/>
      <c r="F308" s="65"/>
    </row>
    <row r="309" spans="1:6" x14ac:dyDescent="0.3">
      <c r="A309" s="60"/>
      <c r="B309" s="61"/>
      <c r="C309" s="66"/>
      <c r="D309" s="54"/>
      <c r="E309" s="65"/>
      <c r="F309" s="65"/>
    </row>
    <row r="310" spans="1:6" x14ac:dyDescent="0.3">
      <c r="A310" s="60"/>
      <c r="B310" s="61"/>
      <c r="C310" s="66"/>
      <c r="D310" s="54"/>
      <c r="E310" s="65"/>
      <c r="F310" s="65"/>
    </row>
    <row r="311" spans="1:6" x14ac:dyDescent="0.3">
      <c r="A311" s="60"/>
      <c r="B311" s="61"/>
      <c r="C311" s="66"/>
      <c r="D311" s="54"/>
      <c r="E311" s="65"/>
      <c r="F311" s="65"/>
    </row>
    <row r="312" spans="1:6" ht="24" customHeight="1" x14ac:dyDescent="0.3">
      <c r="A312" s="62"/>
      <c r="B312" s="63"/>
      <c r="C312" s="64"/>
      <c r="D312" s="54"/>
      <c r="E312" s="65"/>
      <c r="F312" s="65"/>
    </row>
    <row r="313" spans="1:6" ht="31.5" customHeight="1" x14ac:dyDescent="0.3">
      <c r="A313" s="82" t="s">
        <v>41</v>
      </c>
      <c r="B313" s="82"/>
      <c r="C313" s="82"/>
      <c r="D313" s="82"/>
      <c r="E313" s="82"/>
      <c r="F313" s="82"/>
    </row>
    <row r="314" spans="1:6" x14ac:dyDescent="0.3">
      <c r="A314" s="71" t="s">
        <v>47</v>
      </c>
      <c r="B314" s="71"/>
      <c r="C314" s="83" t="s">
        <v>24</v>
      </c>
      <c r="D314" s="83"/>
      <c r="E314" s="83"/>
      <c r="F314" s="83"/>
    </row>
    <row r="315" spans="1:6" x14ac:dyDescent="0.3">
      <c r="A315" s="71" t="s">
        <v>69</v>
      </c>
      <c r="B315" s="71"/>
      <c r="C315" s="77" t="s">
        <v>25</v>
      </c>
      <c r="D315" s="77"/>
      <c r="E315" s="77"/>
      <c r="F315" s="77"/>
    </row>
    <row r="316" spans="1:6" ht="9.75" customHeight="1" x14ac:dyDescent="0.3">
      <c r="A316" s="25"/>
      <c r="B316" s="25"/>
      <c r="C316" s="84"/>
      <c r="D316" s="84"/>
      <c r="E316" s="84"/>
      <c r="F316" s="84"/>
    </row>
    <row r="317" spans="1:6" ht="30" customHeight="1" x14ac:dyDescent="0.3">
      <c r="A317" s="77" t="s">
        <v>70</v>
      </c>
      <c r="B317" s="77"/>
      <c r="C317" s="77"/>
      <c r="D317" s="77"/>
      <c r="E317" s="77"/>
      <c r="F317" s="77"/>
    </row>
    <row r="318" spans="1:6" x14ac:dyDescent="0.3">
      <c r="A318" s="74" t="s">
        <v>40</v>
      </c>
      <c r="B318" s="74"/>
      <c r="C318" s="74"/>
      <c r="D318" s="74"/>
      <c r="E318" s="74"/>
      <c r="F318" s="74"/>
    </row>
    <row r="319" spans="1:6" x14ac:dyDescent="0.3">
      <c r="A319" s="74"/>
      <c r="B319" s="74"/>
      <c r="C319" s="74"/>
      <c r="D319" s="74"/>
      <c r="E319" s="74"/>
      <c r="F319" s="74"/>
    </row>
    <row r="320" spans="1:6" s="48" customFormat="1" ht="37.5" customHeight="1" x14ac:dyDescent="0.3">
      <c r="A320" s="78" t="s">
        <v>26</v>
      </c>
      <c r="B320" s="79"/>
      <c r="C320" s="79"/>
      <c r="D320" s="79"/>
      <c r="E320" s="79"/>
      <c r="F320" s="79"/>
    </row>
    <row r="321" spans="1:6" s="48" customFormat="1" ht="67.5" customHeight="1" x14ac:dyDescent="0.3">
      <c r="A321" s="80" t="s">
        <v>42</v>
      </c>
      <c r="B321" s="81"/>
      <c r="C321" s="81"/>
      <c r="D321" s="81"/>
      <c r="E321" s="81"/>
      <c r="F321" s="81"/>
    </row>
    <row r="322" spans="1:6" ht="35.25" customHeight="1" x14ac:dyDescent="0.3">
      <c r="A322" s="75" t="s">
        <v>71</v>
      </c>
      <c r="B322" s="75"/>
      <c r="C322" s="75"/>
      <c r="D322" s="75"/>
      <c r="E322" s="75"/>
      <c r="F322" s="75"/>
    </row>
    <row r="323" spans="1:6" ht="21.75" customHeight="1" x14ac:dyDescent="0.3">
      <c r="A323" s="11"/>
      <c r="B323" s="11"/>
      <c r="C323" s="11"/>
      <c r="D323" s="11"/>
      <c r="E323" s="76" t="s">
        <v>9</v>
      </c>
      <c r="F323" s="76"/>
    </row>
    <row r="324" spans="1:6" s="24" customFormat="1" ht="86.25" customHeight="1" x14ac:dyDescent="0.3">
      <c r="A324" s="19" t="s">
        <v>5</v>
      </c>
      <c r="B324" s="20" t="s">
        <v>4</v>
      </c>
      <c r="C324" s="19" t="s">
        <v>11</v>
      </c>
      <c r="D324" s="19" t="s">
        <v>72</v>
      </c>
      <c r="E324" s="19" t="s">
        <v>19</v>
      </c>
      <c r="F324" s="19" t="s">
        <v>73</v>
      </c>
    </row>
    <row r="325" spans="1:6" x14ac:dyDescent="0.3">
      <c r="A325" s="21">
        <v>1</v>
      </c>
      <c r="B325" s="21">
        <v>2</v>
      </c>
      <c r="C325" s="21">
        <v>3</v>
      </c>
      <c r="D325" s="21">
        <v>4</v>
      </c>
      <c r="E325" s="21">
        <v>5</v>
      </c>
      <c r="F325" s="21">
        <v>6</v>
      </c>
    </row>
    <row r="326" spans="1:6" ht="24.75" customHeight="1" x14ac:dyDescent="0.3">
      <c r="A326" s="18" t="s">
        <v>0</v>
      </c>
      <c r="B326" s="14" t="s">
        <v>12</v>
      </c>
      <c r="C326" s="30"/>
      <c r="D326" s="4"/>
      <c r="E326" s="4"/>
      <c r="F326" s="4"/>
    </row>
    <row r="327" spans="1:6" ht="24.75" customHeight="1" x14ac:dyDescent="0.3">
      <c r="A327" s="18" t="s">
        <v>1</v>
      </c>
      <c r="B327" s="14" t="s">
        <v>29</v>
      </c>
      <c r="C327" s="49">
        <v>393.3</v>
      </c>
      <c r="D327" s="53">
        <v>131.16</v>
      </c>
      <c r="E327" s="46">
        <f>D327/C327</f>
        <v>0.33348588863463002</v>
      </c>
      <c r="F327" s="46" t="e">
        <f>D327/#REF!</f>
        <v>#REF!</v>
      </c>
    </row>
    <row r="328" spans="1:6" ht="24.75" customHeight="1" x14ac:dyDescent="0.3">
      <c r="A328" s="18" t="s">
        <v>2</v>
      </c>
      <c r="B328" s="14" t="s">
        <v>13</v>
      </c>
      <c r="C328" s="35">
        <f>C327</f>
        <v>393.3</v>
      </c>
      <c r="D328" s="35">
        <f>+D329</f>
        <v>134.46699999999998</v>
      </c>
      <c r="E328" s="46">
        <f t="shared" ref="E328:E332" si="31">D328/C328</f>
        <v>0.34189422832443422</v>
      </c>
      <c r="F328" s="46" t="e">
        <f>D328/#REF!</f>
        <v>#REF!</v>
      </c>
    </row>
    <row r="329" spans="1:6" ht="24.75" customHeight="1" x14ac:dyDescent="0.3">
      <c r="A329" s="5">
        <v>1</v>
      </c>
      <c r="B329" s="15" t="s">
        <v>30</v>
      </c>
      <c r="C329" s="31">
        <f>C328</f>
        <v>393.3</v>
      </c>
      <c r="D329" s="31">
        <f>+D330+D333</f>
        <v>134.46699999999998</v>
      </c>
      <c r="E329" s="46">
        <f t="shared" si="31"/>
        <v>0.34189422832443422</v>
      </c>
      <c r="F329" s="46" t="e">
        <f>D329/#REF!</f>
        <v>#REF!</v>
      </c>
    </row>
    <row r="330" spans="1:6" ht="24.75" customHeight="1" x14ac:dyDescent="0.3">
      <c r="A330" s="7" t="s">
        <v>14</v>
      </c>
      <c r="B330" s="16" t="s">
        <v>15</v>
      </c>
      <c r="C330" s="31">
        <f>C331+C332</f>
        <v>393.3</v>
      </c>
      <c r="D330" s="31">
        <f>D331+D332</f>
        <v>134.46699999999998</v>
      </c>
      <c r="E330" s="46">
        <f t="shared" si="31"/>
        <v>0.34189422832443422</v>
      </c>
      <c r="F330" s="46" t="e">
        <f>D330/#REF!</f>
        <v>#REF!</v>
      </c>
    </row>
    <row r="331" spans="1:6" ht="24.75" customHeight="1" x14ac:dyDescent="0.3">
      <c r="A331" s="7"/>
      <c r="B331" s="26" t="s">
        <v>32</v>
      </c>
      <c r="C331" s="31">
        <f>C329*0.4</f>
        <v>157.32000000000002</v>
      </c>
      <c r="D331" s="31">
        <v>55.853999999999999</v>
      </c>
      <c r="E331" s="46">
        <f t="shared" si="31"/>
        <v>0.35503432494279169</v>
      </c>
      <c r="F331" s="46"/>
    </row>
    <row r="332" spans="1:6" ht="24.75" customHeight="1" x14ac:dyDescent="0.3">
      <c r="A332" s="7"/>
      <c r="B332" s="26" t="s">
        <v>31</v>
      </c>
      <c r="C332" s="31">
        <f>C329*0.6</f>
        <v>235.98</v>
      </c>
      <c r="D332" s="55">
        <v>78.613</v>
      </c>
      <c r="E332" s="46">
        <f t="shared" si="31"/>
        <v>0.33313416391219597</v>
      </c>
      <c r="F332" s="46" t="e">
        <f>D332/#REF!</f>
        <v>#REF!</v>
      </c>
    </row>
    <row r="333" spans="1:6" ht="24.75" customHeight="1" x14ac:dyDescent="0.3">
      <c r="A333" s="7" t="s">
        <v>16</v>
      </c>
      <c r="B333" s="16" t="s">
        <v>17</v>
      </c>
      <c r="C333" s="31"/>
      <c r="D333" s="6"/>
      <c r="E333" s="46"/>
      <c r="F333" s="46"/>
    </row>
    <row r="334" spans="1:6" ht="24.75" customHeight="1" x14ac:dyDescent="0.3">
      <c r="A334" s="18" t="s">
        <v>3</v>
      </c>
      <c r="B334" s="14" t="s">
        <v>18</v>
      </c>
      <c r="C334" s="34">
        <f>C339+C342+C350+C351</f>
        <v>9392.6649999999991</v>
      </c>
      <c r="D334" s="34">
        <f>D339+D342+D350+D351</f>
        <v>2931.9879999999998</v>
      </c>
      <c r="E334" s="47">
        <f t="shared" ref="E334:E335" si="32">D334/C334</f>
        <v>0.3121571992613385</v>
      </c>
      <c r="F334" s="46" t="e">
        <f>D334/#REF!</f>
        <v>#REF!</v>
      </c>
    </row>
    <row r="335" spans="1:6" ht="24.75" customHeight="1" x14ac:dyDescent="0.3">
      <c r="A335" s="18" t="s">
        <v>1</v>
      </c>
      <c r="B335" s="14" t="s">
        <v>21</v>
      </c>
      <c r="C335" s="32">
        <f>C338</f>
        <v>8920.2079999999987</v>
      </c>
      <c r="D335" s="32">
        <f>D338</f>
        <v>2931.9879999999998</v>
      </c>
      <c r="E335" s="46">
        <f t="shared" si="32"/>
        <v>0.32869054174521495</v>
      </c>
      <c r="F335" s="46" t="e">
        <f>D335/#REF!</f>
        <v>#REF!</v>
      </c>
    </row>
    <row r="336" spans="1:6" ht="24.75" customHeight="1" x14ac:dyDescent="0.3">
      <c r="A336" s="18">
        <v>1</v>
      </c>
      <c r="B336" s="14" t="s">
        <v>6</v>
      </c>
      <c r="C336" s="32"/>
      <c r="D336" s="6"/>
      <c r="E336" s="46"/>
      <c r="F336" s="46"/>
    </row>
    <row r="337" spans="1:6" ht="24.75" customHeight="1" x14ac:dyDescent="0.3">
      <c r="A337" s="17">
        <v>2</v>
      </c>
      <c r="B337" s="14" t="s">
        <v>22</v>
      </c>
      <c r="C337" s="32"/>
      <c r="D337" s="6"/>
      <c r="E337" s="46"/>
      <c r="F337" s="46"/>
    </row>
    <row r="338" spans="1:6" ht="24.75" customHeight="1" x14ac:dyDescent="0.3">
      <c r="A338" s="18">
        <v>3</v>
      </c>
      <c r="B338" s="14" t="s">
        <v>23</v>
      </c>
      <c r="C338" s="32">
        <f>C339+C342+C350</f>
        <v>8920.2079999999987</v>
      </c>
      <c r="D338" s="32">
        <f>D339+D342+D350+D351</f>
        <v>2931.9879999999998</v>
      </c>
      <c r="E338" s="46">
        <f t="shared" ref="E338:E341" si="33">D338/C338</f>
        <v>0.32869054174521495</v>
      </c>
      <c r="F338" s="46" t="e">
        <f>D338/#REF!</f>
        <v>#REF!</v>
      </c>
    </row>
    <row r="339" spans="1:6" ht="24.75" customHeight="1" x14ac:dyDescent="0.3">
      <c r="A339" s="36" t="s">
        <v>14</v>
      </c>
      <c r="B339" s="37" t="s">
        <v>45</v>
      </c>
      <c r="C339" s="38">
        <f>SUM(C340:C341)</f>
        <v>5865.9299999999994</v>
      </c>
      <c r="D339" s="38">
        <f>SUM(D340:D341)</f>
        <v>1628.9830000000002</v>
      </c>
      <c r="E339" s="46">
        <f t="shared" si="33"/>
        <v>0.2777024274070779</v>
      </c>
      <c r="F339" s="46" t="e">
        <f>D339/#REF!</f>
        <v>#REF!</v>
      </c>
    </row>
    <row r="340" spans="1:6" ht="24.75" customHeight="1" x14ac:dyDescent="0.3">
      <c r="A340" s="40"/>
      <c r="B340" s="41" t="s">
        <v>34</v>
      </c>
      <c r="C340" s="50">
        <v>5133.03</v>
      </c>
      <c r="D340" s="52">
        <v>1258.0920000000001</v>
      </c>
      <c r="E340" s="46">
        <f t="shared" si="33"/>
        <v>0.24509734016750342</v>
      </c>
      <c r="F340" s="46" t="e">
        <f>D340/#REF!</f>
        <v>#REF!</v>
      </c>
    </row>
    <row r="341" spans="1:6" ht="24.75" customHeight="1" x14ac:dyDescent="0.3">
      <c r="A341" s="40"/>
      <c r="B341" s="41" t="s">
        <v>35</v>
      </c>
      <c r="C341" s="50">
        <v>732.9</v>
      </c>
      <c r="D341" s="52">
        <v>370.89100000000002</v>
      </c>
      <c r="E341" s="46">
        <f t="shared" si="33"/>
        <v>0.50605948969845826</v>
      </c>
      <c r="F341" s="46" t="e">
        <f>D341/#REF!</f>
        <v>#REF!</v>
      </c>
    </row>
    <row r="342" spans="1:6" ht="24.75" customHeight="1" x14ac:dyDescent="0.3">
      <c r="A342" s="36" t="s">
        <v>16</v>
      </c>
      <c r="B342" s="37" t="s">
        <v>46</v>
      </c>
      <c r="C342" s="38">
        <f>SUM(C343:C346)</f>
        <v>370.73500000000001</v>
      </c>
      <c r="D342" s="38">
        <f>SUM(D343:D346)</f>
        <v>269.55099999999999</v>
      </c>
      <c r="E342" s="38">
        <f t="shared" ref="E342" si="34">SUM(E343:E346)</f>
        <v>2.8931026086956519</v>
      </c>
      <c r="F342" s="46" t="e">
        <f>D342/#REF!</f>
        <v>#REF!</v>
      </c>
    </row>
    <row r="343" spans="1:6" ht="24.75" customHeight="1" x14ac:dyDescent="0.3">
      <c r="A343" s="40"/>
      <c r="B343" s="41" t="s">
        <v>51</v>
      </c>
      <c r="C343" s="50">
        <v>50</v>
      </c>
      <c r="D343" s="52">
        <v>29.916</v>
      </c>
      <c r="E343" s="46">
        <f t="shared" ref="E343:E351" si="35">D343/C343</f>
        <v>0.59831999999999996</v>
      </c>
      <c r="F343" s="46" t="e">
        <f>D343/#REF!</f>
        <v>#REF!</v>
      </c>
    </row>
    <row r="344" spans="1:6" ht="30.75" x14ac:dyDescent="0.3">
      <c r="A344" s="40"/>
      <c r="B344" s="43" t="s">
        <v>50</v>
      </c>
      <c r="C344" s="50">
        <v>100</v>
      </c>
      <c r="D344" s="52">
        <v>100</v>
      </c>
      <c r="E344" s="46">
        <f t="shared" si="35"/>
        <v>1</v>
      </c>
      <c r="F344" s="46" t="e">
        <f>D344/#REF!</f>
        <v>#REF!</v>
      </c>
    </row>
    <row r="345" spans="1:6" ht="30.75" x14ac:dyDescent="0.3">
      <c r="A345" s="40"/>
      <c r="B345" s="43" t="s">
        <v>49</v>
      </c>
      <c r="C345" s="50">
        <v>115</v>
      </c>
      <c r="D345" s="52">
        <v>33.9</v>
      </c>
      <c r="E345" s="46">
        <f t="shared" ref="E345" si="36">D345/C345</f>
        <v>0.29478260869565215</v>
      </c>
      <c r="F345" s="46" t="e">
        <f>D345/#REF!</f>
        <v>#REF!</v>
      </c>
    </row>
    <row r="346" spans="1:6" ht="30.75" x14ac:dyDescent="0.3">
      <c r="A346" s="40"/>
      <c r="B346" s="43" t="s">
        <v>83</v>
      </c>
      <c r="C346" s="50">
        <v>105.735</v>
      </c>
      <c r="D346" s="52">
        <v>105.735</v>
      </c>
      <c r="E346" s="46">
        <f t="shared" si="35"/>
        <v>1</v>
      </c>
      <c r="F346" s="46" t="e">
        <f>D346/#REF!</f>
        <v>#REF!</v>
      </c>
    </row>
    <row r="347" spans="1:6" ht="3.75" hidden="1" customHeight="1" x14ac:dyDescent="0.3">
      <c r="A347" s="40"/>
      <c r="B347" s="41" t="s">
        <v>37</v>
      </c>
      <c r="C347" s="50"/>
      <c r="D347" s="52">
        <v>0</v>
      </c>
      <c r="E347" s="46" t="e">
        <f t="shared" si="35"/>
        <v>#DIV/0!</v>
      </c>
      <c r="F347" s="46"/>
    </row>
    <row r="348" spans="1:6" ht="3.75" hidden="1" customHeight="1" x14ac:dyDescent="0.3">
      <c r="A348" s="40"/>
      <c r="B348" s="43" t="s">
        <v>38</v>
      </c>
      <c r="C348" s="50"/>
      <c r="D348" s="52">
        <v>0</v>
      </c>
      <c r="E348" s="46" t="e">
        <f t="shared" si="35"/>
        <v>#DIV/0!</v>
      </c>
      <c r="F348" s="46"/>
    </row>
    <row r="349" spans="1:6" ht="4.5" hidden="1" customHeight="1" x14ac:dyDescent="0.3">
      <c r="A349" s="40"/>
      <c r="B349" s="43" t="s">
        <v>43</v>
      </c>
      <c r="C349" s="50"/>
      <c r="D349" s="52">
        <v>0</v>
      </c>
      <c r="E349" s="46" t="e">
        <f t="shared" si="35"/>
        <v>#DIV/0!</v>
      </c>
      <c r="F349" s="46"/>
    </row>
    <row r="350" spans="1:6" ht="24" customHeight="1" x14ac:dyDescent="0.3">
      <c r="A350" s="44" t="s">
        <v>39</v>
      </c>
      <c r="B350" s="45" t="s">
        <v>56</v>
      </c>
      <c r="C350" s="51">
        <f>180+2503.543</f>
        <v>2683.5430000000001</v>
      </c>
      <c r="D350" s="52">
        <v>658.33600000000001</v>
      </c>
      <c r="E350" s="46">
        <f t="shared" si="35"/>
        <v>0.24532343994487885</v>
      </c>
      <c r="F350" s="46" t="e">
        <f>D350/#REF!</f>
        <v>#REF!</v>
      </c>
    </row>
    <row r="351" spans="1:6" ht="24" customHeight="1" x14ac:dyDescent="0.3">
      <c r="A351" s="44" t="s">
        <v>44</v>
      </c>
      <c r="B351" s="37" t="s">
        <v>36</v>
      </c>
      <c r="C351" s="51">
        <f>+C352</f>
        <v>472.45699999999999</v>
      </c>
      <c r="D351" s="51">
        <f t="shared" ref="D351:F351" si="37">+D352</f>
        <v>375.11799999999999</v>
      </c>
      <c r="E351" s="46">
        <f t="shared" si="35"/>
        <v>0.79397278482486233</v>
      </c>
      <c r="F351" s="51" t="e">
        <f t="shared" si="37"/>
        <v>#REF!</v>
      </c>
    </row>
    <row r="352" spans="1:6" ht="30.75" x14ac:dyDescent="0.3">
      <c r="A352" s="40"/>
      <c r="B352" s="43" t="s">
        <v>48</v>
      </c>
      <c r="C352" s="50">
        <f>110+362.457</f>
        <v>472.45699999999999</v>
      </c>
      <c r="D352" s="52">
        <v>375.11799999999999</v>
      </c>
      <c r="E352" s="46">
        <f t="shared" ref="E352" si="38">D352/C352</f>
        <v>0.79397278482486233</v>
      </c>
      <c r="F352" s="46" t="e">
        <f>D352/#REF!</f>
        <v>#REF!</v>
      </c>
    </row>
    <row r="353" spans="1:6" x14ac:dyDescent="0.3">
      <c r="A353" s="60"/>
      <c r="B353" s="61"/>
      <c r="C353" s="66"/>
      <c r="D353" s="54"/>
      <c r="E353" s="65"/>
      <c r="F353" s="65"/>
    </row>
    <row r="354" spans="1:6" x14ac:dyDescent="0.3">
      <c r="A354" s="60"/>
      <c r="B354" s="61"/>
      <c r="C354" s="66"/>
      <c r="D354" s="54"/>
      <c r="E354" s="65"/>
      <c r="F354" s="65"/>
    </row>
    <row r="355" spans="1:6" x14ac:dyDescent="0.3">
      <c r="A355" s="60"/>
      <c r="B355" s="61"/>
      <c r="C355" s="66"/>
      <c r="D355" s="54"/>
      <c r="E355" s="65"/>
      <c r="F355" s="65"/>
    </row>
    <row r="356" spans="1:6" x14ac:dyDescent="0.3">
      <c r="A356" s="60"/>
      <c r="B356" s="61"/>
      <c r="C356" s="66"/>
      <c r="D356" s="54"/>
      <c r="E356" s="65"/>
      <c r="F356" s="65"/>
    </row>
    <row r="357" spans="1:6" x14ac:dyDescent="0.3">
      <c r="A357" s="60"/>
      <c r="B357" s="61"/>
      <c r="C357" s="66"/>
      <c r="D357" s="54"/>
      <c r="E357" s="65"/>
      <c r="F357" s="65"/>
    </row>
    <row r="358" spans="1:6" x14ac:dyDescent="0.3">
      <c r="A358" s="60"/>
      <c r="B358" s="61"/>
      <c r="C358" s="66"/>
      <c r="D358" s="69"/>
      <c r="E358" s="65"/>
      <c r="F358" s="65"/>
    </row>
    <row r="359" spans="1:6" x14ac:dyDescent="0.3">
      <c r="A359" s="60"/>
      <c r="B359" s="61"/>
      <c r="C359" s="66"/>
      <c r="D359" s="54"/>
      <c r="E359" s="65"/>
      <c r="F359" s="65"/>
    </row>
    <row r="360" spans="1:6" x14ac:dyDescent="0.3">
      <c r="A360" s="60"/>
      <c r="B360" s="61"/>
      <c r="C360" s="66"/>
      <c r="D360" s="54"/>
      <c r="E360" s="65"/>
      <c r="F360" s="65"/>
    </row>
    <row r="361" spans="1:6" x14ac:dyDescent="0.3">
      <c r="A361" s="60"/>
      <c r="B361" s="61"/>
      <c r="C361" s="66"/>
      <c r="D361" s="54"/>
      <c r="E361" s="65"/>
      <c r="F361" s="65"/>
    </row>
    <row r="362" spans="1:6" x14ac:dyDescent="0.3">
      <c r="A362" s="60"/>
      <c r="B362" s="61"/>
      <c r="C362" s="66"/>
      <c r="D362" s="54"/>
      <c r="E362" s="65"/>
      <c r="F362" s="65"/>
    </row>
    <row r="363" spans="1:6" x14ac:dyDescent="0.3">
      <c r="A363" s="60"/>
      <c r="B363" s="61"/>
      <c r="C363" s="66"/>
      <c r="D363" s="54"/>
      <c r="E363" s="65"/>
      <c r="F363" s="65"/>
    </row>
    <row r="364" spans="1:6" x14ac:dyDescent="0.3">
      <c r="A364" s="60"/>
      <c r="B364" s="61"/>
      <c r="C364" s="66"/>
      <c r="D364" s="54"/>
      <c r="E364" s="65"/>
      <c r="F364" s="65"/>
    </row>
    <row r="365" spans="1:6" x14ac:dyDescent="0.3">
      <c r="A365" s="60"/>
      <c r="B365" s="61"/>
      <c r="C365" s="66"/>
      <c r="D365" s="54"/>
      <c r="E365" s="65"/>
      <c r="F365" s="65"/>
    </row>
    <row r="366" spans="1:6" x14ac:dyDescent="0.3">
      <c r="A366" s="60"/>
      <c r="B366" s="61"/>
      <c r="C366" s="66"/>
      <c r="D366" s="54"/>
      <c r="E366" s="65"/>
      <c r="F366" s="65"/>
    </row>
    <row r="367" spans="1:6" x14ac:dyDescent="0.3">
      <c r="A367" s="60"/>
      <c r="B367" s="61"/>
      <c r="C367" s="66"/>
      <c r="D367" s="54"/>
      <c r="E367" s="65"/>
      <c r="F367" s="65"/>
    </row>
    <row r="368" spans="1:6" x14ac:dyDescent="0.3">
      <c r="A368" s="60"/>
      <c r="B368" s="61"/>
      <c r="C368" s="66"/>
      <c r="D368" s="54"/>
      <c r="E368" s="65"/>
      <c r="F368" s="65"/>
    </row>
    <row r="369" spans="1:6" x14ac:dyDescent="0.3">
      <c r="A369" s="60"/>
      <c r="B369" s="61"/>
      <c r="C369" s="66"/>
      <c r="D369" s="54"/>
      <c r="E369" s="65"/>
      <c r="F369" s="65"/>
    </row>
    <row r="370" spans="1:6" x14ac:dyDescent="0.3">
      <c r="A370" s="60"/>
      <c r="B370" s="61"/>
      <c r="C370" s="66"/>
      <c r="D370" s="54"/>
      <c r="E370" s="65"/>
      <c r="F370" s="65"/>
    </row>
    <row r="371" spans="1:6" x14ac:dyDescent="0.3">
      <c r="A371" s="60"/>
      <c r="B371" s="61"/>
      <c r="C371" s="66"/>
      <c r="D371" s="54"/>
      <c r="E371" s="65"/>
      <c r="F371" s="65"/>
    </row>
    <row r="372" spans="1:6" x14ac:dyDescent="0.3">
      <c r="A372" s="60"/>
      <c r="B372" s="61"/>
      <c r="C372" s="66"/>
      <c r="D372" s="54"/>
      <c r="E372" s="65"/>
      <c r="F372" s="65"/>
    </row>
    <row r="373" spans="1:6" x14ac:dyDescent="0.3">
      <c r="A373" s="60"/>
      <c r="B373" s="61"/>
      <c r="C373" s="66"/>
      <c r="D373" s="54"/>
      <c r="E373" s="65"/>
      <c r="F373" s="65"/>
    </row>
    <row r="374" spans="1:6" x14ac:dyDescent="0.3">
      <c r="A374" s="60"/>
      <c r="B374" s="61"/>
      <c r="C374" s="66"/>
      <c r="D374" s="54"/>
      <c r="E374" s="65"/>
      <c r="F374" s="65"/>
    </row>
    <row r="375" spans="1:6" x14ac:dyDescent="0.3">
      <c r="A375" s="60"/>
      <c r="B375" s="61"/>
      <c r="C375" s="66"/>
      <c r="D375" s="54"/>
      <c r="E375" s="65"/>
      <c r="F375" s="65"/>
    </row>
    <row r="376" spans="1:6" x14ac:dyDescent="0.3">
      <c r="A376" s="60"/>
      <c r="B376" s="61"/>
      <c r="C376" s="66"/>
      <c r="D376" s="54"/>
      <c r="E376" s="65"/>
      <c r="F376" s="65"/>
    </row>
    <row r="377" spans="1:6" x14ac:dyDescent="0.3">
      <c r="A377" s="60"/>
      <c r="B377" s="61"/>
      <c r="C377" s="66"/>
      <c r="D377" s="54"/>
      <c r="E377" s="65"/>
      <c r="F377" s="65"/>
    </row>
    <row r="378" spans="1:6" x14ac:dyDescent="0.3">
      <c r="A378" s="60"/>
      <c r="B378" s="61"/>
      <c r="C378" s="66"/>
      <c r="D378" s="54"/>
      <c r="E378" s="65"/>
      <c r="F378" s="65"/>
    </row>
    <row r="379" spans="1:6" x14ac:dyDescent="0.3">
      <c r="A379" s="60"/>
      <c r="B379" s="61"/>
      <c r="C379" s="66"/>
      <c r="D379" s="54"/>
      <c r="E379" s="65"/>
      <c r="F379" s="65"/>
    </row>
    <row r="380" spans="1:6" x14ac:dyDescent="0.3">
      <c r="A380" s="60"/>
      <c r="B380" s="61"/>
      <c r="C380" s="66"/>
      <c r="D380" s="54"/>
      <c r="E380" s="65"/>
      <c r="F380" s="65"/>
    </row>
    <row r="381" spans="1:6" x14ac:dyDescent="0.3">
      <c r="A381" s="60"/>
      <c r="B381" s="61"/>
      <c r="C381" s="66"/>
      <c r="D381" s="54"/>
      <c r="E381" s="65"/>
      <c r="F381" s="65"/>
    </row>
    <row r="382" spans="1:6" x14ac:dyDescent="0.3">
      <c r="A382" s="60"/>
      <c r="B382" s="61"/>
      <c r="C382" s="66"/>
      <c r="D382" s="54"/>
      <c r="E382" s="65"/>
      <c r="F382" s="65"/>
    </row>
    <row r="383" spans="1:6" x14ac:dyDescent="0.3">
      <c r="A383" s="60"/>
      <c r="B383" s="61"/>
      <c r="C383" s="66"/>
      <c r="D383" s="54"/>
      <c r="E383" s="65"/>
      <c r="F383" s="65"/>
    </row>
    <row r="384" spans="1:6" x14ac:dyDescent="0.3">
      <c r="A384" s="60"/>
      <c r="B384" s="61"/>
      <c r="C384" s="66"/>
      <c r="D384" s="54"/>
      <c r="E384" s="65"/>
      <c r="F384" s="65"/>
    </row>
    <row r="385" spans="1:6" x14ac:dyDescent="0.3">
      <c r="A385" s="60"/>
      <c r="B385" s="61"/>
      <c r="C385" s="66"/>
      <c r="D385" s="54"/>
      <c r="E385" s="65"/>
      <c r="F385" s="65"/>
    </row>
    <row r="386" spans="1:6" x14ac:dyDescent="0.3">
      <c r="A386" s="60"/>
      <c r="B386" s="61"/>
      <c r="C386" s="66"/>
      <c r="D386" s="54"/>
      <c r="E386" s="65"/>
      <c r="F386" s="65"/>
    </row>
    <row r="387" spans="1:6" x14ac:dyDescent="0.3">
      <c r="A387" s="60"/>
      <c r="B387" s="61"/>
      <c r="C387" s="66"/>
      <c r="D387" s="54"/>
      <c r="E387" s="65"/>
      <c r="F387" s="65"/>
    </row>
    <row r="388" spans="1:6" x14ac:dyDescent="0.3">
      <c r="A388" s="60"/>
      <c r="B388" s="61"/>
      <c r="C388" s="66"/>
      <c r="D388" s="54"/>
      <c r="E388" s="65"/>
      <c r="F388" s="65"/>
    </row>
    <row r="389" spans="1:6" x14ac:dyDescent="0.3">
      <c r="A389" s="60"/>
      <c r="B389" s="61"/>
      <c r="C389" s="66"/>
      <c r="D389" s="54"/>
      <c r="E389" s="65"/>
      <c r="F389" s="65"/>
    </row>
    <row r="390" spans="1:6" ht="30.75" customHeight="1" x14ac:dyDescent="0.3">
      <c r="A390" s="82" t="s">
        <v>41</v>
      </c>
      <c r="B390" s="82"/>
      <c r="C390" s="82"/>
      <c r="D390" s="82"/>
      <c r="E390" s="82"/>
      <c r="F390" s="82"/>
    </row>
    <row r="391" spans="1:6" x14ac:dyDescent="0.3">
      <c r="A391" s="71" t="s">
        <v>47</v>
      </c>
      <c r="B391" s="71"/>
      <c r="C391" s="83" t="s">
        <v>24</v>
      </c>
      <c r="D391" s="83"/>
      <c r="E391" s="83"/>
      <c r="F391" s="83"/>
    </row>
    <row r="392" spans="1:6" x14ac:dyDescent="0.3">
      <c r="A392" s="71" t="s">
        <v>69</v>
      </c>
      <c r="B392" s="71"/>
      <c r="C392" s="77" t="s">
        <v>25</v>
      </c>
      <c r="D392" s="77"/>
      <c r="E392" s="77"/>
      <c r="F392" s="77"/>
    </row>
    <row r="393" spans="1:6" ht="9.75" customHeight="1" x14ac:dyDescent="0.3">
      <c r="A393" s="25"/>
      <c r="B393" s="25"/>
      <c r="C393" s="84"/>
      <c r="D393" s="84"/>
      <c r="E393" s="84"/>
      <c r="F393" s="84"/>
    </row>
    <row r="394" spans="1:6" ht="27" customHeight="1" x14ac:dyDescent="0.3">
      <c r="A394" s="83" t="s">
        <v>74</v>
      </c>
      <c r="B394" s="83"/>
      <c r="C394" s="83"/>
      <c r="D394" s="83"/>
      <c r="E394" s="83"/>
      <c r="F394" s="83"/>
    </row>
    <row r="395" spans="1:6" x14ac:dyDescent="0.3">
      <c r="A395" s="74" t="s">
        <v>40</v>
      </c>
      <c r="B395" s="74"/>
      <c r="C395" s="74"/>
      <c r="D395" s="74"/>
      <c r="E395" s="74"/>
      <c r="F395" s="74"/>
    </row>
    <row r="396" spans="1:6" x14ac:dyDescent="0.3">
      <c r="A396" s="74"/>
      <c r="B396" s="74"/>
      <c r="C396" s="74"/>
      <c r="D396" s="74"/>
      <c r="E396" s="74"/>
      <c r="F396" s="74"/>
    </row>
    <row r="397" spans="1:6" ht="37.5" customHeight="1" x14ac:dyDescent="0.3">
      <c r="A397" s="75" t="s">
        <v>26</v>
      </c>
      <c r="B397" s="85"/>
      <c r="C397" s="85"/>
      <c r="D397" s="85"/>
      <c r="E397" s="85"/>
      <c r="F397" s="85"/>
    </row>
    <row r="398" spans="1:6" ht="52.5" customHeight="1" x14ac:dyDescent="0.3">
      <c r="A398" s="86" t="s">
        <v>42</v>
      </c>
      <c r="B398" s="87"/>
      <c r="C398" s="87"/>
      <c r="D398" s="87"/>
      <c r="E398" s="87"/>
      <c r="F398" s="87"/>
    </row>
    <row r="399" spans="1:6" ht="35.25" customHeight="1" x14ac:dyDescent="0.3">
      <c r="A399" s="75" t="s">
        <v>75</v>
      </c>
      <c r="B399" s="75"/>
      <c r="C399" s="75"/>
      <c r="D399" s="75"/>
      <c r="E399" s="75"/>
      <c r="F399" s="75"/>
    </row>
    <row r="400" spans="1:6" ht="21.75" customHeight="1" x14ac:dyDescent="0.3">
      <c r="A400" s="11"/>
      <c r="B400" s="11"/>
      <c r="C400" s="11"/>
      <c r="D400" s="11"/>
      <c r="E400" s="76" t="s">
        <v>9</v>
      </c>
      <c r="F400" s="76"/>
    </row>
    <row r="401" spans="1:6" s="24" customFormat="1" ht="94.5" x14ac:dyDescent="0.3">
      <c r="A401" s="19" t="s">
        <v>5</v>
      </c>
      <c r="B401" s="20" t="s">
        <v>4</v>
      </c>
      <c r="C401" s="19" t="s">
        <v>11</v>
      </c>
      <c r="D401" s="19" t="s">
        <v>76</v>
      </c>
      <c r="E401" s="19" t="s">
        <v>19</v>
      </c>
      <c r="F401" s="19" t="s">
        <v>77</v>
      </c>
    </row>
    <row r="402" spans="1:6" x14ac:dyDescent="0.3">
      <c r="A402" s="21">
        <v>1</v>
      </c>
      <c r="B402" s="21">
        <v>2</v>
      </c>
      <c r="C402" s="21">
        <v>3</v>
      </c>
      <c r="D402" s="21">
        <v>4</v>
      </c>
      <c r="E402" s="21">
        <v>5</v>
      </c>
      <c r="F402" s="21">
        <v>6</v>
      </c>
    </row>
    <row r="403" spans="1:6" ht="24.75" customHeight="1" x14ac:dyDescent="0.3">
      <c r="A403" s="18" t="s">
        <v>0</v>
      </c>
      <c r="B403" s="14" t="s">
        <v>12</v>
      </c>
      <c r="C403" s="30"/>
      <c r="D403" s="4"/>
      <c r="E403" s="4"/>
      <c r="F403" s="4"/>
    </row>
    <row r="404" spans="1:6" ht="24.75" customHeight="1" x14ac:dyDescent="0.3">
      <c r="A404" s="18" t="s">
        <v>1</v>
      </c>
      <c r="B404" s="14" t="s">
        <v>29</v>
      </c>
      <c r="C404" s="49">
        <v>393.3</v>
      </c>
      <c r="D404" s="53">
        <f>+D327+D250</f>
        <v>131.16</v>
      </c>
      <c r="E404" s="46">
        <f>D404/C404</f>
        <v>0.33348588863463002</v>
      </c>
      <c r="F404" s="46" t="e">
        <f>D404/#REF!</f>
        <v>#REF!</v>
      </c>
    </row>
    <row r="405" spans="1:6" ht="24.75" customHeight="1" x14ac:dyDescent="0.3">
      <c r="A405" s="18" t="s">
        <v>2</v>
      </c>
      <c r="B405" s="14" t="s">
        <v>13</v>
      </c>
      <c r="C405" s="35">
        <f>C404</f>
        <v>393.3</v>
      </c>
      <c r="D405" s="35">
        <f>+D406</f>
        <v>152.667</v>
      </c>
      <c r="E405" s="46">
        <f t="shared" ref="E405:E409" si="39">D405/C405</f>
        <v>0.38816933638443935</v>
      </c>
      <c r="F405" s="46" t="e">
        <f>D405/#REF!</f>
        <v>#REF!</v>
      </c>
    </row>
    <row r="406" spans="1:6" ht="24.75" customHeight="1" x14ac:dyDescent="0.3">
      <c r="A406" s="5">
        <v>1</v>
      </c>
      <c r="B406" s="15" t="s">
        <v>30</v>
      </c>
      <c r="C406" s="31">
        <f>C405</f>
        <v>393.3</v>
      </c>
      <c r="D406" s="31">
        <f>+D407</f>
        <v>152.667</v>
      </c>
      <c r="E406" s="46">
        <f t="shared" si="39"/>
        <v>0.38816933638443935</v>
      </c>
      <c r="F406" s="46" t="e">
        <f>D406/#REF!</f>
        <v>#REF!</v>
      </c>
    </row>
    <row r="407" spans="1:6" ht="24.75" customHeight="1" x14ac:dyDescent="0.3">
      <c r="A407" s="7" t="s">
        <v>14</v>
      </c>
      <c r="B407" s="16" t="s">
        <v>15</v>
      </c>
      <c r="C407" s="31">
        <f>C408+C409</f>
        <v>393.3</v>
      </c>
      <c r="D407" s="31">
        <f>D408+D409</f>
        <v>152.667</v>
      </c>
      <c r="E407" s="46">
        <f t="shared" si="39"/>
        <v>0.38816933638443935</v>
      </c>
      <c r="F407" s="46" t="e">
        <f>D407/#REF!</f>
        <v>#REF!</v>
      </c>
    </row>
    <row r="408" spans="1:6" ht="24.75" customHeight="1" x14ac:dyDescent="0.3">
      <c r="A408" s="7"/>
      <c r="B408" s="26" t="s">
        <v>32</v>
      </c>
      <c r="C408" s="31">
        <f>C406*0.4</f>
        <v>157.32000000000002</v>
      </c>
      <c r="D408" s="31">
        <f>+D331+D254</f>
        <v>55.853999999999999</v>
      </c>
      <c r="E408" s="46">
        <f t="shared" si="39"/>
        <v>0.35503432494279169</v>
      </c>
      <c r="F408" s="46"/>
    </row>
    <row r="409" spans="1:6" ht="24.75" customHeight="1" x14ac:dyDescent="0.3">
      <c r="A409" s="7"/>
      <c r="B409" s="26" t="s">
        <v>31</v>
      </c>
      <c r="C409" s="31">
        <f>C406*0.6</f>
        <v>235.98</v>
      </c>
      <c r="D409" s="55">
        <f>+D332+D255</f>
        <v>96.813000000000002</v>
      </c>
      <c r="E409" s="46">
        <f t="shared" si="39"/>
        <v>0.41025934401220443</v>
      </c>
      <c r="F409" s="46" t="e">
        <f>D409/#REF!</f>
        <v>#REF!</v>
      </c>
    </row>
    <row r="410" spans="1:6" ht="24.75" customHeight="1" x14ac:dyDescent="0.3">
      <c r="A410" s="7" t="s">
        <v>16</v>
      </c>
      <c r="B410" s="16" t="s">
        <v>17</v>
      </c>
      <c r="C410" s="31"/>
      <c r="D410" s="6"/>
      <c r="E410" s="46"/>
      <c r="F410" s="46"/>
    </row>
    <row r="411" spans="1:6" ht="24.75" customHeight="1" x14ac:dyDescent="0.3">
      <c r="A411" s="18" t="s">
        <v>3</v>
      </c>
      <c r="B411" s="14" t="s">
        <v>18</v>
      </c>
      <c r="C411" s="34">
        <f>C416+C419+C427+C428</f>
        <v>9422.6190000000006</v>
      </c>
      <c r="D411" s="34">
        <f>D416+D419+D427+D428</f>
        <v>9173.0880000000016</v>
      </c>
      <c r="E411" s="47">
        <f t="shared" ref="E411:E412" si="40">D411/C411</f>
        <v>0.9735178722603558</v>
      </c>
      <c r="F411" s="46" t="e">
        <f>D411/#REF!</f>
        <v>#REF!</v>
      </c>
    </row>
    <row r="412" spans="1:6" ht="24.75" customHeight="1" x14ac:dyDescent="0.3">
      <c r="A412" s="18" t="s">
        <v>1</v>
      </c>
      <c r="B412" s="14" t="s">
        <v>21</v>
      </c>
      <c r="C412" s="32">
        <f>C415</f>
        <v>8950.1620000000003</v>
      </c>
      <c r="D412" s="32">
        <f>D415</f>
        <v>8797.9700000000012</v>
      </c>
      <c r="E412" s="46">
        <f t="shared" si="40"/>
        <v>0.98299561505143718</v>
      </c>
      <c r="F412" s="46" t="e">
        <f>D412/#REF!</f>
        <v>#REF!</v>
      </c>
    </row>
    <row r="413" spans="1:6" ht="24.75" customHeight="1" x14ac:dyDescent="0.3">
      <c r="A413" s="18">
        <v>1</v>
      </c>
      <c r="B413" s="14" t="s">
        <v>6</v>
      </c>
      <c r="C413" s="32"/>
      <c r="D413" s="6"/>
      <c r="E413" s="46"/>
      <c r="F413" s="46"/>
    </row>
    <row r="414" spans="1:6" ht="24.75" customHeight="1" x14ac:dyDescent="0.3">
      <c r="A414" s="17">
        <v>2</v>
      </c>
      <c r="B414" s="14" t="s">
        <v>22</v>
      </c>
      <c r="C414" s="32"/>
      <c r="D414" s="6"/>
      <c r="E414" s="46"/>
      <c r="F414" s="46"/>
    </row>
    <row r="415" spans="1:6" ht="24.75" customHeight="1" x14ac:dyDescent="0.3">
      <c r="A415" s="18">
        <v>3</v>
      </c>
      <c r="B415" s="14" t="s">
        <v>23</v>
      </c>
      <c r="C415" s="32">
        <f>C416+C419+C427</f>
        <v>8950.1620000000003</v>
      </c>
      <c r="D415" s="32">
        <f>D416+D419+D427</f>
        <v>8797.9700000000012</v>
      </c>
      <c r="E415" s="46">
        <f t="shared" ref="E415:E418" si="41">D415/C415</f>
        <v>0.98299561505143718</v>
      </c>
      <c r="F415" s="46" t="e">
        <f>D415/#REF!</f>
        <v>#REF!</v>
      </c>
    </row>
    <row r="416" spans="1:6" ht="24.75" customHeight="1" x14ac:dyDescent="0.3">
      <c r="A416" s="36" t="s">
        <v>14</v>
      </c>
      <c r="B416" s="37" t="s">
        <v>45</v>
      </c>
      <c r="C416" s="38">
        <f>SUM(C417:C418)</f>
        <v>5895.884</v>
      </c>
      <c r="D416" s="38">
        <f>SUM(D417:D418)</f>
        <v>5864.9830000000002</v>
      </c>
      <c r="E416" s="46">
        <f t="shared" si="41"/>
        <v>0.9947588860296438</v>
      </c>
      <c r="F416" s="46" t="e">
        <f>D416/#REF!</f>
        <v>#REF!</v>
      </c>
    </row>
    <row r="417" spans="1:6" ht="24.75" customHeight="1" x14ac:dyDescent="0.3">
      <c r="A417" s="40"/>
      <c r="B417" s="41" t="s">
        <v>34</v>
      </c>
      <c r="C417" s="50">
        <v>5133.03</v>
      </c>
      <c r="D417" s="52">
        <f>+D340+D263</f>
        <v>4940.8919999999998</v>
      </c>
      <c r="E417" s="46">
        <f t="shared" si="41"/>
        <v>0.96256830760778722</v>
      </c>
      <c r="F417" s="46" t="e">
        <f>D417/#REF!</f>
        <v>#REF!</v>
      </c>
    </row>
    <row r="418" spans="1:6" ht="24.75" customHeight="1" x14ac:dyDescent="0.3">
      <c r="A418" s="40"/>
      <c r="B418" s="41" t="s">
        <v>35</v>
      </c>
      <c r="C418" s="50">
        <v>762.85400000000004</v>
      </c>
      <c r="D418" s="52">
        <f>+D341+D264</f>
        <v>924.09100000000012</v>
      </c>
      <c r="E418" s="46">
        <f t="shared" si="41"/>
        <v>1.2113602340683802</v>
      </c>
      <c r="F418" s="46" t="e">
        <f>D418/#REF!</f>
        <v>#REF!</v>
      </c>
    </row>
    <row r="419" spans="1:6" ht="24.75" customHeight="1" x14ac:dyDescent="0.3">
      <c r="A419" s="36" t="s">
        <v>16</v>
      </c>
      <c r="B419" s="37" t="s">
        <v>46</v>
      </c>
      <c r="C419" s="38">
        <f>SUM(C420:C423)</f>
        <v>370.73500000000001</v>
      </c>
      <c r="D419" s="38">
        <f t="shared" ref="D419:E419" si="42">SUM(D420:D423)</f>
        <v>269.55099999999999</v>
      </c>
      <c r="E419" s="38">
        <f t="shared" si="42"/>
        <v>2.8931026086956519</v>
      </c>
      <c r="F419" s="46" t="e">
        <f>D419/#REF!</f>
        <v>#REF!</v>
      </c>
    </row>
    <row r="420" spans="1:6" ht="24.75" customHeight="1" x14ac:dyDescent="0.3">
      <c r="A420" s="40"/>
      <c r="B420" s="41" t="s">
        <v>51</v>
      </c>
      <c r="C420" s="50">
        <v>50</v>
      </c>
      <c r="D420" s="52">
        <f>+D343+D266</f>
        <v>29.916</v>
      </c>
      <c r="E420" s="46">
        <f t="shared" ref="E420:E429" si="43">D420/C420</f>
        <v>0.59831999999999996</v>
      </c>
      <c r="F420" s="46" t="e">
        <f>D420/#REF!</f>
        <v>#REF!</v>
      </c>
    </row>
    <row r="421" spans="1:6" ht="30.75" x14ac:dyDescent="0.3">
      <c r="A421" s="40"/>
      <c r="B421" s="43" t="s">
        <v>50</v>
      </c>
      <c r="C421" s="50">
        <v>100</v>
      </c>
      <c r="D421" s="52">
        <f>+D344+D267</f>
        <v>100</v>
      </c>
      <c r="E421" s="46">
        <f t="shared" si="43"/>
        <v>1</v>
      </c>
      <c r="F421" s="46" t="e">
        <f>D421/#REF!</f>
        <v>#REF!</v>
      </c>
    </row>
    <row r="422" spans="1:6" ht="30.75" x14ac:dyDescent="0.3">
      <c r="A422" s="40"/>
      <c r="B422" s="43" t="s">
        <v>49</v>
      </c>
      <c r="C422" s="50">
        <v>115</v>
      </c>
      <c r="D422" s="52">
        <f>+D345+D267</f>
        <v>33.9</v>
      </c>
      <c r="E422" s="46">
        <f t="shared" ref="E422" si="44">D422/C422</f>
        <v>0.29478260869565215</v>
      </c>
      <c r="F422" s="46" t="e">
        <f>D422/#REF!</f>
        <v>#REF!</v>
      </c>
    </row>
    <row r="423" spans="1:6" ht="30.75" x14ac:dyDescent="0.3">
      <c r="A423" s="40"/>
      <c r="B423" s="43" t="s">
        <v>83</v>
      </c>
      <c r="C423" s="50">
        <v>105.735</v>
      </c>
      <c r="D423" s="52">
        <f>+D346+D268</f>
        <v>105.735</v>
      </c>
      <c r="E423" s="46">
        <f t="shared" si="43"/>
        <v>1</v>
      </c>
      <c r="F423" s="46" t="e">
        <f>D423/#REF!</f>
        <v>#REF!</v>
      </c>
    </row>
    <row r="424" spans="1:6" ht="3.75" hidden="1" customHeight="1" x14ac:dyDescent="0.3">
      <c r="A424" s="40"/>
      <c r="B424" s="41" t="s">
        <v>37</v>
      </c>
      <c r="C424" s="50"/>
      <c r="D424" s="52">
        <v>0</v>
      </c>
      <c r="E424" s="46" t="e">
        <f t="shared" si="43"/>
        <v>#DIV/0!</v>
      </c>
      <c r="F424" s="46"/>
    </row>
    <row r="425" spans="1:6" ht="3.75" hidden="1" customHeight="1" x14ac:dyDescent="0.3">
      <c r="A425" s="40"/>
      <c r="B425" s="43" t="s">
        <v>38</v>
      </c>
      <c r="C425" s="50"/>
      <c r="D425" s="52">
        <v>0</v>
      </c>
      <c r="E425" s="46" t="e">
        <f t="shared" si="43"/>
        <v>#DIV/0!</v>
      </c>
      <c r="F425" s="46"/>
    </row>
    <row r="426" spans="1:6" ht="4.5" hidden="1" customHeight="1" x14ac:dyDescent="0.3">
      <c r="A426" s="40"/>
      <c r="B426" s="43" t="s">
        <v>43</v>
      </c>
      <c r="C426" s="50"/>
      <c r="D426" s="52">
        <v>0</v>
      </c>
      <c r="E426" s="46" t="e">
        <f t="shared" si="43"/>
        <v>#DIV/0!</v>
      </c>
      <c r="F426" s="46"/>
    </row>
    <row r="427" spans="1:6" ht="24" customHeight="1" x14ac:dyDescent="0.3">
      <c r="A427" s="44" t="s">
        <v>39</v>
      </c>
      <c r="B427" s="45" t="s">
        <v>56</v>
      </c>
      <c r="C427" s="51">
        <f>+C350</f>
        <v>2683.5430000000001</v>
      </c>
      <c r="D427" s="52">
        <f>+D350+D272</f>
        <v>2663.4359999999997</v>
      </c>
      <c r="E427" s="46">
        <f t="shared" si="43"/>
        <v>0.99250729352948674</v>
      </c>
      <c r="F427" s="46" t="e">
        <f>D427/#REF!</f>
        <v>#REF!</v>
      </c>
    </row>
    <row r="428" spans="1:6" ht="24" customHeight="1" x14ac:dyDescent="0.3">
      <c r="A428" s="44" t="s">
        <v>44</v>
      </c>
      <c r="B428" s="37" t="s">
        <v>36</v>
      </c>
      <c r="C428" s="51">
        <f>+C429</f>
        <v>472.45699999999999</v>
      </c>
      <c r="D428" s="51">
        <f t="shared" ref="D428:F428" si="45">+D429</f>
        <v>375.11799999999999</v>
      </c>
      <c r="E428" s="46">
        <f t="shared" si="43"/>
        <v>0.79397278482486233</v>
      </c>
      <c r="F428" s="51" t="e">
        <f t="shared" si="45"/>
        <v>#REF!</v>
      </c>
    </row>
    <row r="429" spans="1:6" ht="30.75" x14ac:dyDescent="0.3">
      <c r="A429" s="40"/>
      <c r="B429" s="43" t="s">
        <v>48</v>
      </c>
      <c r="C429" s="50">
        <f>+C352</f>
        <v>472.45699999999999</v>
      </c>
      <c r="D429" s="52">
        <f>+D352+D274</f>
        <v>375.11799999999999</v>
      </c>
      <c r="E429" s="46">
        <f t="shared" si="43"/>
        <v>0.79397278482486233</v>
      </c>
      <c r="F429" s="46" t="e">
        <f>D429/#REF!</f>
        <v>#REF!</v>
      </c>
    </row>
  </sheetData>
  <mergeCells count="78">
    <mergeCell ref="A398:F398"/>
    <mergeCell ref="A399:F399"/>
    <mergeCell ref="E400:F400"/>
    <mergeCell ref="C393:F393"/>
    <mergeCell ref="A394:F394"/>
    <mergeCell ref="A395:F395"/>
    <mergeCell ref="A396:F396"/>
    <mergeCell ref="A397:F397"/>
    <mergeCell ref="A390:F390"/>
    <mergeCell ref="A391:B391"/>
    <mergeCell ref="C391:F391"/>
    <mergeCell ref="A392:B392"/>
    <mergeCell ref="C392:F392"/>
    <mergeCell ref="A319:F319"/>
    <mergeCell ref="A320:F320"/>
    <mergeCell ref="A321:F321"/>
    <mergeCell ref="A322:F322"/>
    <mergeCell ref="E323:F323"/>
    <mergeCell ref="A315:B315"/>
    <mergeCell ref="C315:F315"/>
    <mergeCell ref="C316:F316"/>
    <mergeCell ref="A317:F317"/>
    <mergeCell ref="A318:F318"/>
    <mergeCell ref="A244:F244"/>
    <mergeCell ref="A245:F245"/>
    <mergeCell ref="E246:F246"/>
    <mergeCell ref="A313:F313"/>
    <mergeCell ref="A314:B314"/>
    <mergeCell ref="C314:F314"/>
    <mergeCell ref="C239:F239"/>
    <mergeCell ref="A240:F240"/>
    <mergeCell ref="A241:F241"/>
    <mergeCell ref="A242:F242"/>
    <mergeCell ref="A243:F243"/>
    <mergeCell ref="A236:F236"/>
    <mergeCell ref="A237:B237"/>
    <mergeCell ref="C237:F237"/>
    <mergeCell ref="A238:B238"/>
    <mergeCell ref="C238:F238"/>
    <mergeCell ref="A164:F164"/>
    <mergeCell ref="A165:F165"/>
    <mergeCell ref="A1:F1"/>
    <mergeCell ref="A2:B2"/>
    <mergeCell ref="A3:B3"/>
    <mergeCell ref="A5:F5"/>
    <mergeCell ref="A6:F6"/>
    <mergeCell ref="C2:F2"/>
    <mergeCell ref="C3:F3"/>
    <mergeCell ref="C4:F4"/>
    <mergeCell ref="A78:F78"/>
    <mergeCell ref="A79:B79"/>
    <mergeCell ref="C79:F79"/>
    <mergeCell ref="A80:B80"/>
    <mergeCell ref="C80:F80"/>
    <mergeCell ref="C81:F81"/>
    <mergeCell ref="E166:F166"/>
    <mergeCell ref="A7:F7"/>
    <mergeCell ref="E11:F11"/>
    <mergeCell ref="A10:F10"/>
    <mergeCell ref="A156:F156"/>
    <mergeCell ref="A157:B157"/>
    <mergeCell ref="C157:F157"/>
    <mergeCell ref="A158:B158"/>
    <mergeCell ref="C158:F158"/>
    <mergeCell ref="C159:F159"/>
    <mergeCell ref="A160:F160"/>
    <mergeCell ref="A161:F161"/>
    <mergeCell ref="A162:F162"/>
    <mergeCell ref="A8:F8"/>
    <mergeCell ref="A9:F9"/>
    <mergeCell ref="A163:F163"/>
    <mergeCell ref="A87:F87"/>
    <mergeCell ref="E88:F88"/>
    <mergeCell ref="A82:F82"/>
    <mergeCell ref="A83:F83"/>
    <mergeCell ref="A84:F84"/>
    <mergeCell ref="A85:F85"/>
    <mergeCell ref="A86:F86"/>
  </mergeCells>
  <pageMargins left="0.48" right="0.2" top="0.55118110236220497" bottom="0.55118110236220497" header="0.31496062992126" footer="0.31496062992126"/>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Bieu 2</vt:lpstr>
      <vt:lpstr>Bieu 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PC</cp:lastModifiedBy>
  <cp:lastPrinted>2026-01-28T11:59:35Z</cp:lastPrinted>
  <dcterms:created xsi:type="dcterms:W3CDTF">2016-10-14T10:52:32Z</dcterms:created>
  <dcterms:modified xsi:type="dcterms:W3CDTF">2026-01-29T11:04:50Z</dcterms:modified>
</cp:coreProperties>
</file>