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1-2022\Tuyển sinh\TUYỂN SINH LỚP 10\"/>
    </mc:Choice>
  </mc:AlternateContent>
  <xr:revisionPtr revIDLastSave="0" documentId="13_ncr:1_{BBBF8111-9913-4C8D-8EA6-531F927282E4}" xr6:coauthVersionLast="36" xr6:coauthVersionMax="47" xr10:uidLastSave="{00000000-0000-0000-0000-000000000000}"/>
  <bookViews>
    <workbookView xWindow="-105" yWindow="-105" windowWidth="23250" windowHeight="12570" activeTab="1" xr2:uid="{31D8B33D-1817-4196-B430-86B70587FEA1}"/>
  </bookViews>
  <sheets>
    <sheet name="9A" sheetId="2" r:id="rId1"/>
    <sheet name="9B" sheetId="4" r:id="rId2"/>
    <sheet name="9C" sheetId="5" r:id="rId3"/>
    <sheet name="9D" sheetId="6" r:id="rId4"/>
    <sheet name="9E" sheetId="7" r:id="rId5"/>
  </sheets>
  <externalReferences>
    <externalReference r:id="rId6"/>
  </externalReferences>
  <definedNames>
    <definedName name="_xlnm._FilterDatabase" localSheetId="0" hidden="1">'9A'!$A$1:$J$1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I31" i="2" s="1"/>
  <c r="K31" i="2" s="1"/>
  <c r="G32" i="2"/>
  <c r="G33" i="2"/>
  <c r="G34" i="2"/>
  <c r="G35" i="2"/>
  <c r="G36" i="2"/>
  <c r="G37" i="2"/>
  <c r="G38" i="2"/>
  <c r="G39" i="2"/>
  <c r="G30" i="2"/>
  <c r="G29" i="2"/>
  <c r="I29" i="2" s="1"/>
  <c r="G28" i="2"/>
  <c r="I28" i="2" s="1"/>
  <c r="G27" i="2"/>
  <c r="G26" i="2"/>
  <c r="I26" i="2" s="1"/>
  <c r="G25" i="2"/>
  <c r="I25" i="2" s="1"/>
  <c r="G24" i="2"/>
  <c r="I24" i="2" s="1"/>
  <c r="K24" i="2" s="1"/>
  <c r="G23" i="2"/>
  <c r="G22" i="2"/>
  <c r="G21" i="2"/>
  <c r="I21" i="2" s="1"/>
  <c r="G20" i="2"/>
  <c r="I20" i="2" s="1"/>
  <c r="G19" i="2"/>
  <c r="G18" i="2"/>
  <c r="I18" i="2" s="1"/>
  <c r="G17" i="2"/>
  <c r="I17" i="2" s="1"/>
  <c r="K17" i="2" s="1"/>
  <c r="G16" i="2"/>
  <c r="I16" i="2" s="1"/>
  <c r="K16" i="2" s="1"/>
  <c r="G15" i="2"/>
  <c r="I15" i="2" s="1"/>
  <c r="G14" i="2"/>
  <c r="G13" i="2"/>
  <c r="I13" i="2" s="1"/>
  <c r="G12" i="2"/>
  <c r="I12" i="2" s="1"/>
  <c r="G11" i="2"/>
  <c r="G10" i="2"/>
  <c r="I10" i="2" s="1"/>
  <c r="K10" i="2" s="1"/>
  <c r="G9" i="2"/>
  <c r="I9" i="2" s="1"/>
  <c r="G8" i="2"/>
  <c r="I8" i="2" s="1"/>
  <c r="K8" i="2" s="1"/>
  <c r="G7" i="2"/>
  <c r="G6" i="2"/>
  <c r="G5" i="2"/>
  <c r="I5" i="2" s="1"/>
  <c r="G4" i="2"/>
  <c r="I4" i="2" s="1"/>
  <c r="G3" i="2"/>
  <c r="G2" i="2"/>
  <c r="I2" i="2" s="1"/>
  <c r="G32" i="5"/>
  <c r="G22" i="5"/>
  <c r="I22" i="5" s="1"/>
  <c r="K22" i="5" s="1"/>
  <c r="G21" i="5"/>
  <c r="I21" i="5" s="1"/>
  <c r="G3" i="5"/>
  <c r="I3" i="5" s="1"/>
  <c r="K3" i="5" s="1"/>
  <c r="G20" i="5"/>
  <c r="I20" i="5" s="1"/>
  <c r="K20" i="5" s="1"/>
  <c r="G19" i="5"/>
  <c r="I19" i="5" s="1"/>
  <c r="G31" i="5"/>
  <c r="G18" i="5"/>
  <c r="I18" i="5" s="1"/>
  <c r="G17" i="5"/>
  <c r="G24" i="5"/>
  <c r="I24" i="5" s="1"/>
  <c r="K24" i="5" s="1"/>
  <c r="G16" i="5"/>
  <c r="K16" i="5" s="1"/>
  <c r="G15" i="5"/>
  <c r="K15" i="5" s="1"/>
  <c r="G14" i="5"/>
  <c r="I14" i="5" s="1"/>
  <c r="G13" i="5"/>
  <c r="I13" i="5" s="1"/>
  <c r="K13" i="5" s="1"/>
  <c r="G30" i="5"/>
  <c r="I30" i="5" s="1"/>
  <c r="K30" i="5" s="1"/>
  <c r="G29" i="5"/>
  <c r="G12" i="5"/>
  <c r="G11" i="5"/>
  <c r="I11" i="5" s="1"/>
  <c r="K11" i="5" s="1"/>
  <c r="G10" i="5"/>
  <c r="I10" i="5" s="1"/>
  <c r="K10" i="5" s="1"/>
  <c r="G28" i="5"/>
  <c r="I28" i="5" s="1"/>
  <c r="K28" i="5" s="1"/>
  <c r="G9" i="5"/>
  <c r="I9" i="5" s="1"/>
  <c r="K9" i="5" s="1"/>
  <c r="G27" i="5"/>
  <c r="I27" i="5" s="1"/>
  <c r="K27" i="5" s="1"/>
  <c r="G8" i="5"/>
  <c r="I8" i="5" s="1"/>
  <c r="K8" i="5" s="1"/>
  <c r="G26" i="5"/>
  <c r="G23" i="5"/>
  <c r="G7" i="5"/>
  <c r="I7" i="5" s="1"/>
  <c r="K7" i="5" s="1"/>
  <c r="G6" i="5"/>
  <c r="I6" i="5" s="1"/>
  <c r="K6" i="5" s="1"/>
  <c r="G25" i="5"/>
  <c r="I25" i="5" s="1"/>
  <c r="K25" i="5" s="1"/>
  <c r="G5" i="5"/>
  <c r="I5" i="5" s="1"/>
  <c r="K5" i="5" s="1"/>
  <c r="G4" i="5"/>
  <c r="I4" i="5" s="1"/>
  <c r="K4" i="5" s="1"/>
  <c r="G2" i="5"/>
  <c r="G31" i="4"/>
  <c r="G30" i="4"/>
  <c r="G29" i="4"/>
  <c r="I29" i="4" s="1"/>
  <c r="G28" i="4"/>
  <c r="I28" i="4" s="1"/>
  <c r="E28" i="4" s="1"/>
  <c r="G27" i="4"/>
  <c r="G26" i="4"/>
  <c r="K26" i="4" s="1"/>
  <c r="G25" i="4"/>
  <c r="I25" i="4" s="1"/>
  <c r="E25" i="4" s="1"/>
  <c r="G24" i="4"/>
  <c r="I24" i="4" s="1"/>
  <c r="K24" i="4" s="1"/>
  <c r="G23" i="4"/>
  <c r="G22" i="4"/>
  <c r="G21" i="4"/>
  <c r="E21" i="4" s="1"/>
  <c r="G20" i="4"/>
  <c r="I20" i="4" s="1"/>
  <c r="G19" i="4"/>
  <c r="I19" i="4" s="1"/>
  <c r="E19" i="4" s="1"/>
  <c r="G18" i="4"/>
  <c r="I18" i="4" s="1"/>
  <c r="G17" i="4"/>
  <c r="E17" i="4" s="1"/>
  <c r="G16" i="4"/>
  <c r="G14" i="4"/>
  <c r="G13" i="4"/>
  <c r="I13" i="4" s="1"/>
  <c r="G12" i="4"/>
  <c r="G11" i="4"/>
  <c r="I11" i="4" s="1"/>
  <c r="G10" i="4"/>
  <c r="I10" i="4" s="1"/>
  <c r="K10" i="4" s="1"/>
  <c r="G9" i="4"/>
  <c r="I9" i="4" s="1"/>
  <c r="E9" i="4" s="1"/>
  <c r="G8" i="4"/>
  <c r="G7" i="4"/>
  <c r="G6" i="4"/>
  <c r="G5" i="4"/>
  <c r="G4" i="4"/>
  <c r="I4" i="4" s="1"/>
  <c r="E4" i="4" s="1"/>
  <c r="G3" i="4"/>
  <c r="I3" i="4" s="1"/>
  <c r="G2" i="4"/>
  <c r="I2" i="4" s="1"/>
  <c r="K2" i="4" s="1"/>
  <c r="G17" i="6"/>
  <c r="I17" i="6" s="1"/>
  <c r="G18" i="6"/>
  <c r="G16" i="6"/>
  <c r="I16" i="6" s="1"/>
  <c r="G15" i="6"/>
  <c r="I15" i="6" s="1"/>
  <c r="G25" i="6"/>
  <c r="K25" i="6" s="1"/>
  <c r="G19" i="6"/>
  <c r="G24" i="6"/>
  <c r="G23" i="6"/>
  <c r="G14" i="6"/>
  <c r="I14" i="6" s="1"/>
  <c r="K14" i="6" s="1"/>
  <c r="G13" i="6"/>
  <c r="I13" i="6" s="1"/>
  <c r="G12" i="6"/>
  <c r="I12" i="6" s="1"/>
  <c r="G11" i="6"/>
  <c r="I11" i="6" s="1"/>
  <c r="G22" i="6"/>
  <c r="I22" i="6" s="1"/>
  <c r="K22" i="6" s="1"/>
  <c r="G10" i="6"/>
  <c r="G31" i="6"/>
  <c r="G21" i="6"/>
  <c r="G9" i="6"/>
  <c r="I9" i="6" s="1"/>
  <c r="K9" i="6" s="1"/>
  <c r="G30" i="6"/>
  <c r="G8" i="6"/>
  <c r="I8" i="6" s="1"/>
  <c r="G20" i="6"/>
  <c r="I20" i="6" s="1"/>
  <c r="G7" i="6"/>
  <c r="I7" i="6" s="1"/>
  <c r="K7" i="6" s="1"/>
  <c r="G6" i="6"/>
  <c r="G5" i="6"/>
  <c r="G4" i="6"/>
  <c r="G3" i="6"/>
  <c r="I3" i="6" s="1"/>
  <c r="K3" i="6" s="1"/>
  <c r="G29" i="6"/>
  <c r="I29" i="6" s="1"/>
  <c r="G28" i="6"/>
  <c r="I28" i="6" s="1"/>
  <c r="G27" i="6"/>
  <c r="G2" i="6"/>
  <c r="I2" i="6" s="1"/>
  <c r="K2" i="6" s="1"/>
  <c r="G26" i="6"/>
  <c r="G2" i="7"/>
  <c r="I2" i="7" s="1"/>
  <c r="G3" i="7"/>
  <c r="G4" i="7"/>
  <c r="G5" i="7"/>
  <c r="G6" i="7"/>
  <c r="I6" i="7" s="1"/>
  <c r="G7" i="7"/>
  <c r="I7" i="7" s="1"/>
  <c r="G8" i="7"/>
  <c r="G9" i="7"/>
  <c r="G10" i="7"/>
  <c r="I10" i="7" s="1"/>
  <c r="G11" i="7"/>
  <c r="G12" i="7"/>
  <c r="I12" i="7" s="1"/>
  <c r="G13" i="7"/>
  <c r="G14" i="7"/>
  <c r="G15" i="7"/>
  <c r="G16" i="7"/>
  <c r="G17" i="7"/>
  <c r="I17" i="7" s="1"/>
  <c r="G18" i="7"/>
  <c r="I18" i="7" s="1"/>
  <c r="G19" i="7"/>
  <c r="G20" i="7"/>
  <c r="I20" i="7" s="1"/>
  <c r="G21" i="7"/>
  <c r="G22" i="7"/>
  <c r="G23" i="7"/>
  <c r="G24" i="7"/>
  <c r="I24" i="7" s="1"/>
  <c r="G25" i="7"/>
  <c r="I25" i="7" s="1"/>
  <c r="G26" i="7"/>
  <c r="I26" i="7" s="1"/>
  <c r="G27" i="7"/>
  <c r="G28" i="7"/>
  <c r="G29" i="7"/>
  <c r="I3" i="7"/>
  <c r="I11" i="7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2" i="2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2" i="7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2" i="6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2" i="5"/>
  <c r="A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K8" i="4" l="1"/>
  <c r="P7" i="5"/>
  <c r="P2" i="5"/>
  <c r="P5" i="4"/>
  <c r="P8" i="4"/>
  <c r="P2" i="4"/>
  <c r="P3" i="4"/>
  <c r="P6" i="4"/>
  <c r="P9" i="4"/>
  <c r="P4" i="4"/>
  <c r="P7" i="4"/>
  <c r="P6" i="5"/>
  <c r="P5" i="5"/>
  <c r="P8" i="5"/>
  <c r="P9" i="5"/>
  <c r="K14" i="5"/>
  <c r="P3" i="5"/>
  <c r="K21" i="5"/>
  <c r="K32" i="5"/>
  <c r="P4" i="5"/>
  <c r="P2" i="6"/>
  <c r="P5" i="6"/>
  <c r="P8" i="6"/>
  <c r="P3" i="6"/>
  <c r="P6" i="6"/>
  <c r="P9" i="6"/>
  <c r="P4" i="6"/>
  <c r="P7" i="6"/>
  <c r="I29" i="5"/>
  <c r="K29" i="5" s="1"/>
  <c r="K19" i="5"/>
  <c r="K26" i="5"/>
  <c r="K18" i="5"/>
  <c r="K31" i="5"/>
  <c r="K18" i="2"/>
  <c r="K10" i="7"/>
  <c r="K11" i="7"/>
  <c r="K3" i="7"/>
  <c r="K26" i="7"/>
  <c r="K24" i="7"/>
  <c r="K18" i="7"/>
  <c r="K7" i="7"/>
  <c r="K25" i="7"/>
  <c r="K17" i="7"/>
  <c r="K29" i="7"/>
  <c r="K2" i="7"/>
  <c r="K22" i="7"/>
  <c r="K6" i="7"/>
  <c r="I5" i="7"/>
  <c r="K5" i="7" s="1"/>
  <c r="K20" i="7"/>
  <c r="K12" i="7"/>
  <c r="K9" i="2"/>
  <c r="K7" i="2"/>
  <c r="K15" i="2"/>
  <c r="I7" i="2"/>
  <c r="I23" i="2"/>
  <c r="K23" i="2" s="1"/>
  <c r="K25" i="2"/>
  <c r="K26" i="2"/>
  <c r="K2" i="2"/>
  <c r="I6" i="2"/>
  <c r="K6" i="2" s="1"/>
  <c r="I14" i="2"/>
  <c r="K14" i="2" s="1"/>
  <c r="I22" i="2"/>
  <c r="K22" i="2" s="1"/>
  <c r="I30" i="2"/>
  <c r="K30" i="2" s="1"/>
  <c r="Q4" i="2"/>
  <c r="K4" i="2"/>
  <c r="K12" i="2"/>
  <c r="K20" i="2"/>
  <c r="K28" i="2"/>
  <c r="I3" i="2"/>
  <c r="K3" i="2" s="1"/>
  <c r="I11" i="2"/>
  <c r="I19" i="2"/>
  <c r="I27" i="2"/>
  <c r="K27" i="2" s="1"/>
  <c r="K5" i="2"/>
  <c r="K13" i="2"/>
  <c r="K21" i="2"/>
  <c r="K29" i="2"/>
  <c r="Q9" i="2"/>
  <c r="Q7" i="2"/>
  <c r="Q2" i="2"/>
  <c r="Q5" i="2"/>
  <c r="Q8" i="2"/>
  <c r="Q3" i="2"/>
  <c r="Q6" i="2"/>
  <c r="I12" i="5"/>
  <c r="K12" i="5" s="1"/>
  <c r="I23" i="5"/>
  <c r="K23" i="5" s="1"/>
  <c r="I2" i="5"/>
  <c r="K2" i="5" s="1"/>
  <c r="K17" i="5"/>
  <c r="K13" i="6"/>
  <c r="K29" i="6"/>
  <c r="K30" i="6"/>
  <c r="K18" i="4"/>
  <c r="E18" i="4"/>
  <c r="K14" i="4"/>
  <c r="I22" i="4"/>
  <c r="K22" i="4" s="1"/>
  <c r="K30" i="4"/>
  <c r="E20" i="4"/>
  <c r="I7" i="4"/>
  <c r="E7" i="4" s="1"/>
  <c r="I15" i="4"/>
  <c r="I23" i="4"/>
  <c r="E23" i="4" s="1"/>
  <c r="K31" i="4"/>
  <c r="K9" i="4"/>
  <c r="K17" i="4"/>
  <c r="K25" i="4"/>
  <c r="K3" i="4"/>
  <c r="K11" i="4"/>
  <c r="K19" i="4"/>
  <c r="K4" i="4"/>
  <c r="K12" i="4"/>
  <c r="K20" i="4"/>
  <c r="K28" i="4"/>
  <c r="K5" i="4"/>
  <c r="K13" i="4"/>
  <c r="K21" i="4"/>
  <c r="K29" i="4"/>
  <c r="E8" i="4"/>
  <c r="E12" i="4"/>
  <c r="E5" i="4"/>
  <c r="K27" i="6"/>
  <c r="K20" i="6"/>
  <c r="K11" i="6"/>
  <c r="K15" i="6"/>
  <c r="I4" i="6"/>
  <c r="I21" i="6"/>
  <c r="K21" i="6" s="1"/>
  <c r="I23" i="6"/>
  <c r="K23" i="6" s="1"/>
  <c r="K28" i="6"/>
  <c r="K8" i="6"/>
  <c r="K12" i="6"/>
  <c r="K16" i="6"/>
  <c r="I5" i="6"/>
  <c r="K5" i="6" s="1"/>
  <c r="I31" i="6"/>
  <c r="K31" i="6" s="1"/>
  <c r="I24" i="6"/>
  <c r="K24" i="6" s="1"/>
  <c r="I26" i="6"/>
  <c r="K26" i="6" s="1"/>
  <c r="I6" i="6"/>
  <c r="K6" i="6" s="1"/>
  <c r="I10" i="6"/>
  <c r="K10" i="6" s="1"/>
  <c r="I19" i="6"/>
  <c r="K19" i="6" s="1"/>
  <c r="I18" i="6"/>
  <c r="K18" i="6" s="1"/>
  <c r="K17" i="6"/>
  <c r="P9" i="7"/>
  <c r="P8" i="7"/>
  <c r="P7" i="7"/>
  <c r="P6" i="7"/>
  <c r="P5" i="7"/>
  <c r="P4" i="7"/>
  <c r="P3" i="7"/>
  <c r="P2" i="7"/>
  <c r="E24" i="4"/>
  <c r="E26" i="4"/>
  <c r="E10" i="4"/>
  <c r="E13" i="4"/>
  <c r="E29" i="4"/>
  <c r="E16" i="4"/>
  <c r="E27" i="4"/>
  <c r="E11" i="4"/>
  <c r="I21" i="7"/>
  <c r="K21" i="7" s="1"/>
  <c r="I28" i="7"/>
  <c r="K28" i="7" s="1"/>
  <c r="K23" i="7"/>
  <c r="I27" i="7"/>
  <c r="K27" i="7" s="1"/>
  <c r="K16" i="7"/>
  <c r="I9" i="7"/>
  <c r="K9" i="7" s="1"/>
  <c r="I15" i="7"/>
  <c r="K15" i="7" s="1"/>
  <c r="I8" i="7"/>
  <c r="K8" i="7" s="1"/>
  <c r="I13" i="7"/>
  <c r="K13" i="7" s="1"/>
  <c r="I4" i="7"/>
  <c r="K4" i="7" s="1"/>
  <c r="I14" i="7"/>
  <c r="K14" i="7" s="1"/>
  <c r="I19" i="7"/>
  <c r="K19" i="7" s="1"/>
  <c r="D13" i="2"/>
  <c r="D2" i="2"/>
  <c r="D14" i="2"/>
  <c r="D3" i="2"/>
  <c r="D15" i="2"/>
  <c r="D16" i="2"/>
  <c r="D17" i="2"/>
  <c r="D4" i="2"/>
  <c r="D5" i="2"/>
  <c r="D18" i="2"/>
  <c r="D19" i="2"/>
  <c r="D20" i="2"/>
  <c r="D21" i="2"/>
  <c r="D22" i="2"/>
  <c r="D23" i="2"/>
  <c r="D24" i="2"/>
  <c r="D25" i="2"/>
  <c r="D26" i="2"/>
  <c r="D27" i="2"/>
  <c r="D6" i="2"/>
  <c r="D28" i="2"/>
  <c r="D7" i="2"/>
  <c r="D29" i="2"/>
  <c r="D30" i="2"/>
  <c r="D31" i="2"/>
  <c r="D32" i="2"/>
  <c r="D8" i="2"/>
  <c r="D9" i="2"/>
  <c r="D33" i="2"/>
  <c r="D34" i="2"/>
  <c r="D35" i="2"/>
  <c r="D36" i="2"/>
  <c r="D37" i="2"/>
  <c r="D38" i="2"/>
  <c r="D10" i="2"/>
  <c r="D39" i="2"/>
  <c r="D11" i="2"/>
  <c r="D12" i="2"/>
  <c r="E8" i="2"/>
  <c r="E9" i="2"/>
  <c r="E33" i="2"/>
  <c r="E34" i="2"/>
  <c r="E35" i="2"/>
  <c r="E36" i="2"/>
  <c r="E37" i="2"/>
  <c r="E38" i="2"/>
  <c r="E10" i="2"/>
  <c r="E39" i="2"/>
  <c r="E11" i="2"/>
  <c r="E32" i="2"/>
  <c r="Q7" i="4" l="1"/>
  <c r="Q6" i="6"/>
  <c r="Q6" i="4"/>
  <c r="Q5" i="4"/>
  <c r="Q4" i="4"/>
  <c r="Q9" i="4"/>
  <c r="Q3" i="4"/>
  <c r="Q2" i="4"/>
  <c r="Q8" i="4"/>
  <c r="E6" i="4"/>
  <c r="E31" i="4"/>
  <c r="R9" i="5"/>
  <c r="R5" i="5"/>
  <c r="R2" i="5"/>
  <c r="R6" i="5"/>
  <c r="R7" i="5"/>
  <c r="R4" i="5"/>
  <c r="R3" i="5"/>
  <c r="R8" i="5"/>
  <c r="Q4" i="5"/>
  <c r="Q2" i="5"/>
  <c r="Q9" i="5"/>
  <c r="Q6" i="5"/>
  <c r="Q7" i="5"/>
  <c r="Q3" i="5"/>
  <c r="Q8" i="5"/>
  <c r="Q5" i="5"/>
  <c r="Q4" i="6"/>
  <c r="Q5" i="6"/>
  <c r="Q9" i="6"/>
  <c r="Q3" i="6"/>
  <c r="Q8" i="6"/>
  <c r="Q7" i="6"/>
  <c r="Q2" i="6"/>
  <c r="E22" i="4"/>
  <c r="K23" i="4"/>
  <c r="K15" i="4"/>
  <c r="E15" i="4"/>
  <c r="E14" i="4"/>
  <c r="K6" i="4"/>
  <c r="R5" i="2"/>
  <c r="R2" i="2"/>
  <c r="R4" i="2"/>
  <c r="R6" i="2"/>
  <c r="R9" i="2"/>
  <c r="R8" i="2"/>
  <c r="K11" i="2"/>
  <c r="R7" i="2"/>
  <c r="K19" i="2"/>
  <c r="R3" i="2"/>
  <c r="K4" i="6"/>
  <c r="K7" i="4"/>
  <c r="E2" i="4"/>
  <c r="E3" i="4"/>
  <c r="Q7" i="7"/>
  <c r="Q8" i="7"/>
  <c r="Q9" i="7"/>
  <c r="Q3" i="7"/>
  <c r="Q4" i="7"/>
  <c r="Q6" i="7"/>
  <c r="Q5" i="7"/>
  <c r="Q2" i="7"/>
  <c r="E30" i="4"/>
  <c r="R2" i="7"/>
  <c r="R8" i="4" l="1"/>
  <c r="R4" i="4"/>
  <c r="R6" i="4"/>
  <c r="R9" i="4"/>
  <c r="R5" i="4"/>
  <c r="R7" i="4"/>
  <c r="R3" i="4"/>
  <c r="R2" i="4"/>
  <c r="R9" i="6"/>
  <c r="R4" i="6"/>
  <c r="R5" i="6"/>
  <c r="R7" i="6"/>
  <c r="R6" i="6"/>
  <c r="R2" i="6"/>
  <c r="R3" i="6"/>
  <c r="R8" i="6"/>
  <c r="S7" i="2"/>
  <c r="S3" i="2"/>
  <c r="S4" i="2"/>
  <c r="S8" i="2"/>
  <c r="S2" i="2"/>
  <c r="S5" i="2"/>
  <c r="S9" i="2"/>
  <c r="S6" i="2"/>
  <c r="R9" i="7"/>
  <c r="R8" i="7"/>
  <c r="R7" i="7"/>
  <c r="R6" i="7"/>
  <c r="R5" i="7"/>
  <c r="R4" i="7"/>
  <c r="R3" i="7"/>
</calcChain>
</file>

<file path=xl/sharedStrings.xml><?xml version="1.0" encoding="utf-8"?>
<sst xmlns="http://schemas.openxmlformats.org/spreadsheetml/2006/main" count="844" uniqueCount="200">
  <si>
    <t>STT</t>
  </si>
  <si>
    <t>NV1</t>
  </si>
  <si>
    <t>NV2</t>
  </si>
  <si>
    <t>NV3</t>
  </si>
  <si>
    <t>9A</t>
  </si>
  <si>
    <t>Ngọc Hồi</t>
  </si>
  <si>
    <t>Nguyễn Quốc Trinh</t>
  </si>
  <si>
    <t>Đông Mỹ</t>
  </si>
  <si>
    <t>Vân Tảo</t>
  </si>
  <si>
    <t>Nguyễn Trãi - Thường Tín</t>
  </si>
  <si>
    <t>NGUYỄN HỒNG ANH</t>
  </si>
  <si>
    <t>NGUYỄN LÃ PHƯƠNG ANH</t>
  </si>
  <si>
    <t>NGUYỄN MAI ANH</t>
  </si>
  <si>
    <t>NGUYỄN VIỆT ANH</t>
  </si>
  <si>
    <t>PHẠM PHƯƠNG ANH</t>
  </si>
  <si>
    <t>ĐINH THỊ BẢO CHI</t>
  </si>
  <si>
    <t>NGUYỄN QUỲNH CHI</t>
  </si>
  <si>
    <t>NGUYỄN ĐỨC CHÍNH</t>
  </si>
  <si>
    <t>HOÀNG ĐỨC DŨNG</t>
  </si>
  <si>
    <t>NGUYỄN ĐẠI HẢI</t>
  </si>
  <si>
    <t>NGUYỄN MINH HIẾU</t>
  </si>
  <si>
    <t>NGUYỄN THỊ THANH HIỀN</t>
  </si>
  <si>
    <t>TRẦN THỊ ÁNH HỒNG</t>
  </si>
  <si>
    <t>PHẠM THẢO HƯƠNG</t>
  </si>
  <si>
    <t>LÊ MẠNH KHANG</t>
  </si>
  <si>
    <t>NGUYỄN HƯƠNG LAN</t>
  </si>
  <si>
    <t>CHỬ KHÁNH LINH</t>
  </si>
  <si>
    <t>HOÀNG NGỌC KHÁNH LINH</t>
  </si>
  <si>
    <t>HOÀNG PHƯƠNG LINH</t>
  </si>
  <si>
    <t>NGUYỄN ĐỖ PHƯƠNG LINH</t>
  </si>
  <si>
    <t>NGUYỄN NGỌC LINH</t>
  </si>
  <si>
    <t>NGUYỄN PHƯƠNG LINH</t>
  </si>
  <si>
    <t>CHỬ PHI LONG</t>
  </si>
  <si>
    <t>CHỬ KIM LY</t>
  </si>
  <si>
    <t>NGUYỄN NGỌC MY</t>
  </si>
  <si>
    <t>NGUYỄN TRẠNG NGUYÊN</t>
  </si>
  <si>
    <t>ĐỖ THANH NHÀN</t>
  </si>
  <si>
    <t>LÊ NGỌC UYỂN NHI</t>
  </si>
  <si>
    <t>TRẦN THỊ HOÀNG QUỲNH</t>
  </si>
  <si>
    <t>NGUYỄN TRỌNG TẤN</t>
  </si>
  <si>
    <t>NGUYỄN QUYẾT TIẾN</t>
  </si>
  <si>
    <t>LÃ THU TRANG</t>
  </si>
  <si>
    <t>PHẠM HUYỀN TRANG</t>
  </si>
  <si>
    <t>NGUYỄN HOÀNG TUẤN</t>
  </si>
  <si>
    <t>LÃ HỒNG VÂN</t>
  </si>
  <si>
    <t>NGUYỄN HẢI VÂN</t>
  </si>
  <si>
    <t>LÃ CHÍ VỸ</t>
  </si>
  <si>
    <t>Họ và tên</t>
  </si>
  <si>
    <t>Số NV</t>
  </si>
  <si>
    <t>Điểm xét tuyển</t>
  </si>
  <si>
    <t>9B</t>
  </si>
  <si>
    <t>Lý Tử Tấn</t>
  </si>
  <si>
    <t>Tô Hiệu - Thường Tín</t>
  </si>
  <si>
    <t>9C</t>
  </si>
  <si>
    <t>9D</t>
  </si>
  <si>
    <t>9E</t>
  </si>
  <si>
    <t>Hoàng Văn Thụ</t>
  </si>
  <si>
    <t>Trương Định</t>
  </si>
  <si>
    <t xml:space="preserve"> Nguyễn Trãi - Thường Tín</t>
  </si>
  <si>
    <t>CHỬ PHƯƠNG ANH</t>
  </si>
  <si>
    <t>CHỬ TUẤN ANH</t>
  </si>
  <si>
    <t>NGUYỄN KIM MỸ ANH</t>
  </si>
  <si>
    <t>NGUYỄN NGỌC ANH</t>
  </si>
  <si>
    <t>PHAN VIỆT BÁCH</t>
  </si>
  <si>
    <t>PHÙNG LONG BÌNH</t>
  </si>
  <si>
    <t>HOÀNG THỊ NGỌC DIỄM</t>
  </si>
  <si>
    <t>TỪ HỮU ĐỨC</t>
  </si>
  <si>
    <t>LÃ THANH HOA</t>
  </si>
  <si>
    <t>NGUYỄN VĂN HOÀNG</t>
  </si>
  <si>
    <t>ĐẶNG THÚY HƯỜNG</t>
  </si>
  <si>
    <t>ĐẶNG KHÁNH LINH</t>
  </si>
  <si>
    <t>ĐỖ TRẦN BẢO LINH</t>
  </si>
  <si>
    <t>NGUYỄN DIỆU LINH</t>
  </si>
  <si>
    <t>PHẠM KHÁNH LINH</t>
  </si>
  <si>
    <t>ĐINH VĂN LONG</t>
  </si>
  <si>
    <t>LÃ THỊ HƯƠNG LY</t>
  </si>
  <si>
    <t>CHỬ THANH NGÂN</t>
  </si>
  <si>
    <t>HOÀNG BÍCH NGỌC</t>
  </si>
  <si>
    <t>TRẦN THANH NGỌC</t>
  </si>
  <si>
    <t xml:space="preserve">HOÀNG HẢI NGỌC ĐAN PHONG </t>
  </si>
  <si>
    <t>CHỬ MINH QUÂN</t>
  </si>
  <si>
    <t>NGUYỄN NHƯ QUỲNH</t>
  </si>
  <si>
    <t>CHỬ PHƯƠNG THẢO</t>
  </si>
  <si>
    <t>VŨ THỊ THANH THÚY</t>
  </si>
  <si>
    <t>NGUYỄN VĂN TIẾN</t>
  </si>
  <si>
    <t>NGUYỄN THU TRANG</t>
  </si>
  <si>
    <t>LÊ XUÂN TRÌNH</t>
  </si>
  <si>
    <t>ĐINH HOÀNG TUẤN</t>
  </si>
  <si>
    <t>LÊ THẾ TÙNG</t>
  </si>
  <si>
    <t>CHỬ HÀ AN</t>
  </si>
  <si>
    <t>CHỬ THỊ KIM ANH</t>
  </si>
  <si>
    <t>ĐẶNG VI ANH</t>
  </si>
  <si>
    <t>HOÀNG THỊ NGỌC ANH</t>
  </si>
  <si>
    <t>LÃ VÂN ANH</t>
  </si>
  <si>
    <t>NGUYỄN DUY ANH</t>
  </si>
  <si>
    <t>NGUYỄN PHƯƠNG ANH</t>
  </si>
  <si>
    <t>BÙI VIỆT BÁCH</t>
  </si>
  <si>
    <t>NGUYỄN MẠNH CHIẾN</t>
  </si>
  <si>
    <t>PHẠM HỮU CƯỜNG</t>
  </si>
  <si>
    <t>NGUYỄN HÀ MINH ĐẠT</t>
  </si>
  <si>
    <t>NGUYỄN THÀNH ĐẠT</t>
  </si>
  <si>
    <t>ĐẶNG DUY HÀO</t>
  </si>
  <si>
    <t>NGUYỄN THU HẰNG</t>
  </si>
  <si>
    <t>TRẦN TRUNG HIẾU</t>
  </si>
  <si>
    <t>NGUYỄN MINH HIỆP</t>
  </si>
  <si>
    <t>NGUYỄN MINH KHÔI</t>
  </si>
  <si>
    <t>ĐẶNG PHƯƠNG LAN</t>
  </si>
  <si>
    <t>NGUYỄN KHÁNH LY</t>
  </si>
  <si>
    <t>PHẠM LƯU HƯƠNG LY</t>
  </si>
  <si>
    <t>ĐẶNG HOÀNG MINH</t>
  </si>
  <si>
    <t>ĐINH VĂN NAM</t>
  </si>
  <si>
    <t>CHỬ PHƯƠNG NGA</t>
  </si>
  <si>
    <t>NGUYỄN ĐỨC TÂM</t>
  </si>
  <si>
    <t>LÃ ĐỨC TOÀN</t>
  </si>
  <si>
    <t>PHẠM THÙY TRÂM</t>
  </si>
  <si>
    <t>LÊ MINH TRÍ</t>
  </si>
  <si>
    <t>ĐINH QUANG TRƯỜNG</t>
  </si>
  <si>
    <t>CHỬ NGỌC TÚ</t>
  </si>
  <si>
    <t>NGUYỄN QUANG VINH</t>
  </si>
  <si>
    <t>ĐÀO LAN ANH</t>
  </si>
  <si>
    <t>LÃ THỊ NGỌC ANH</t>
  </si>
  <si>
    <t>NGUYỄN QUỲNH ANH</t>
  </si>
  <si>
    <t>NGUYỄN THỊ PHƯƠNG ANH</t>
  </si>
  <si>
    <t>HOÀNG THÀNH CÔNG</t>
  </si>
  <si>
    <t>CHỬ HƯƠNG DỊU</t>
  </si>
  <si>
    <t>PHẠM MINH ĐỨC</t>
  </si>
  <si>
    <t>TRƯƠNG NGỌC HẢI</t>
  </si>
  <si>
    <t>NGUYỄN THỊ MINH HẠNH</t>
  </si>
  <si>
    <t>NGUYỄN MINH HOÀNG</t>
  </si>
  <si>
    <t>TỪ ĐỨC HUY</t>
  </si>
  <si>
    <t>LÃ THU HUYỀN</t>
  </si>
  <si>
    <t>ĐINH NGỌC KHÁNH</t>
  </si>
  <si>
    <t>CHỬ TRUNG KIÊN</t>
  </si>
  <si>
    <t>TRẦN THÙY LINH</t>
  </si>
  <si>
    <t>PHAN QUANG MINH</t>
  </si>
  <si>
    <t>LÃ TRÚC MY</t>
  </si>
  <si>
    <t>NGUYỄN THU PHƯƠNG</t>
  </si>
  <si>
    <t>ĐINH ANH QUÂN</t>
  </si>
  <si>
    <t>NGUYỄN LỆ QUYÊN</t>
  </si>
  <si>
    <t>NGUYỄN THỊ NHƯ QUỲNH</t>
  </si>
  <si>
    <t>NGUYỄN QUỐC THÀNH</t>
  </si>
  <si>
    <t>NGUYỄN THU THỦY</t>
  </si>
  <si>
    <t>HOÀNG HUYỀN TRANG</t>
  </si>
  <si>
    <t>NGUYỄN THƯƠNG TRƯỜNG</t>
  </si>
  <si>
    <t>ĐINH QUANG TUẤN</t>
  </si>
  <si>
    <t>HOÀNG MINH TUẤN</t>
  </si>
  <si>
    <t>ĐẶNG ÁNH TUYẾT</t>
  </si>
  <si>
    <t>ĐẶNG XUÂN TÙNG</t>
  </si>
  <si>
    <t>NGUYỄN TIẾN TÙNG</t>
  </si>
  <si>
    <t>PHẠM QUANG ANH</t>
  </si>
  <si>
    <t>ĐẶNG NGỌC ÁNH</t>
  </si>
  <si>
    <t>LÊ GIA BÁCH</t>
  </si>
  <si>
    <t>HOÀNG GIA BẢO</t>
  </si>
  <si>
    <t>NGUYỄN ANH DŨNG</t>
  </si>
  <si>
    <t>NGUYỄN HẢI ANH ĐỨC</t>
  </si>
  <si>
    <t>HOÀNG HƯƠNG GIANG</t>
  </si>
  <si>
    <t>LÊ HƯƠNG GIANG</t>
  </si>
  <si>
    <t>NGUYỄN TRUNG HIẾU</t>
  </si>
  <si>
    <t>HOÀNG PHƯƠNG HOA</t>
  </si>
  <si>
    <t>CHỬ QUỐC HUY</t>
  </si>
  <si>
    <t>DƯƠNG ĐỨC HUY</t>
  </si>
  <si>
    <t>ĐỒNG THANH HUYỀN</t>
  </si>
  <si>
    <t>LÃ TUẤN HƯNG</t>
  </si>
  <si>
    <t>NGUYỄN HẢI LONG</t>
  </si>
  <si>
    <t>NGUYỄN MẬU LỰC</t>
  </si>
  <si>
    <t>LÃ THỊ QUỲNH MAI</t>
  </si>
  <si>
    <t>TRẦN THỊ BÍCH NGỌC</t>
  </si>
  <si>
    <t>NGUYỄN THỊ HỒNG NHUNG</t>
  </si>
  <si>
    <t>NGUYỄN ĐÌNH THÀNH</t>
  </si>
  <si>
    <t>NGUYỄN THỊ THÚY</t>
  </si>
  <si>
    <t>LÃ THỊ HUYỀN TRANG</t>
  </si>
  <si>
    <t>HOÀNG ANH TÚ</t>
  </si>
  <si>
    <t>NGUYỄN THỊ HẢI YẾN</t>
  </si>
  <si>
    <t>LỚP</t>
  </si>
  <si>
    <t>Trường</t>
  </si>
  <si>
    <t>Điểm NV1</t>
  </si>
  <si>
    <t>Điểm NV2</t>
  </si>
  <si>
    <t>Điểm NV3</t>
  </si>
  <si>
    <t>Kết quả NV1</t>
  </si>
  <si>
    <t>NGUYỄN THANH NGÂN B</t>
  </si>
  <si>
    <t>NGUYỄN THANH NGÂN A</t>
  </si>
  <si>
    <t>Kết quả NV2</t>
  </si>
  <si>
    <t>Kết quả NV3</t>
  </si>
  <si>
    <t>Trượt NV1</t>
  </si>
  <si>
    <t>Trượt NV2</t>
  </si>
  <si>
    <t>Trượt NV3</t>
  </si>
  <si>
    <t>Đỗ</t>
  </si>
  <si>
    <t>Trượt</t>
  </si>
  <si>
    <t>24,7</t>
  </si>
  <si>
    <t xml:space="preserve">Đỗ </t>
  </si>
  <si>
    <t xml:space="preserve">Trượt </t>
  </si>
  <si>
    <t>Tổng 9C: Trượt 4 HS</t>
  </si>
  <si>
    <t>Tổng 9B: trượt 5 HS</t>
  </si>
  <si>
    <t>Tổng 9D trượt 2 HS</t>
  </si>
  <si>
    <t>Tổng 9E: trượt 3 HS</t>
  </si>
  <si>
    <t>Đỗ : 100%</t>
  </si>
  <si>
    <t>Đỗ: 83,33%</t>
  </si>
  <si>
    <t>Đỗ 90,32%</t>
  </si>
  <si>
    <t>Đỗ 93,33%</t>
  </si>
  <si>
    <t>Đỗ : 89,28%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</si>
</sst>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charset val="163"/>
      <scheme val="minor"/>
    </font>
    <font>
      <sz val="12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8"/>
      <name val="Arial"/>
      <family val="2"/>
      <charset val="163"/>
      <scheme val="minor"/>
    </font>
    <font>
      <b/>
      <sz val="11"/>
      <color rgb="FFFF0000"/>
      <name val="Times New Roman"/>
      <family val="1"/>
      <scheme val="major"/>
    </font>
    <font>
      <b/>
      <sz val="11"/>
      <color rgb="FFFF0000"/>
      <name val="Arial"/>
      <family val="2"/>
      <scheme val="minor"/>
    </font>
    <font>
      <b/>
      <sz val="12"/>
      <color rgb="FFC00000"/>
      <name val="Times New Roman"/>
      <family val="1"/>
      <scheme val="major"/>
    </font>
    <font>
      <b/>
      <sz val="11"/>
      <color rgb="FFC00000"/>
      <name val="Arial"/>
      <family val="2"/>
      <scheme val="minor"/>
    </font>
    <font>
      <b/>
      <sz val="14"/>
      <color rgb="FFC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/>
  </cellXfs>
  <cellStyles count="1"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pic>
      <xdr:nvPicPr>
        <xdr:cNvPr id="3" name="Hình ảnh 2">
          <a:extLst>
            <a:ext uri="{FF2B5EF4-FFF2-40B4-BE49-F238E27FC236}">
              <a16:creationId xmlns:a16="http://schemas.microsoft.com/office/drawing/2014/main" id="{AB35A85D-95F9-462F-9DBF-A2C499C42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66120"/>
          <a:ext cx="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pic>
      <xdr:nvPicPr>
        <xdr:cNvPr id="4" name="Hình ảnh 3">
          <a:extLst>
            <a:ext uri="{FF2B5EF4-FFF2-40B4-BE49-F238E27FC236}">
              <a16:creationId xmlns:a16="http://schemas.microsoft.com/office/drawing/2014/main" id="{FC6E4554-27A4-4B68-94BA-A74185F16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68100"/>
          <a:ext cx="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pic>
      <xdr:nvPicPr>
        <xdr:cNvPr id="5" name="Hình ảnh 4">
          <a:extLst>
            <a:ext uri="{FF2B5EF4-FFF2-40B4-BE49-F238E27FC236}">
              <a16:creationId xmlns:a16="http://schemas.microsoft.com/office/drawing/2014/main" id="{7E41C808-4F57-4BBA-9549-AE4EDD8B6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44400"/>
          <a:ext cx="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pic>
      <xdr:nvPicPr>
        <xdr:cNvPr id="6" name="Hình ảnh 5">
          <a:extLst>
            <a:ext uri="{FF2B5EF4-FFF2-40B4-BE49-F238E27FC236}">
              <a16:creationId xmlns:a16="http://schemas.microsoft.com/office/drawing/2014/main" id="{76030626-21DF-45BD-9C9C-966073F31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76860"/>
          <a:ext cx="0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pic>
      <xdr:nvPicPr>
        <xdr:cNvPr id="7" name="Hình ảnh 6">
          <a:extLst>
            <a:ext uri="{FF2B5EF4-FFF2-40B4-BE49-F238E27FC236}">
              <a16:creationId xmlns:a16="http://schemas.microsoft.com/office/drawing/2014/main" id="{7F8DC432-F3FD-4EBB-A443-FC798041F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48360"/>
          <a:ext cx="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pic>
      <xdr:nvPicPr>
        <xdr:cNvPr id="8" name="Hình ảnh 7">
          <a:extLst>
            <a:ext uri="{FF2B5EF4-FFF2-40B4-BE49-F238E27FC236}">
              <a16:creationId xmlns:a16="http://schemas.microsoft.com/office/drawing/2014/main" id="{F1EFC482-BC60-4AB3-8E2D-2FBCAD6CB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9380"/>
          <a:ext cx="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pic>
      <xdr:nvPicPr>
        <xdr:cNvPr id="9" name="Hình ảnh 8">
          <a:extLst>
            <a:ext uri="{FF2B5EF4-FFF2-40B4-BE49-F238E27FC236}">
              <a16:creationId xmlns:a16="http://schemas.microsoft.com/office/drawing/2014/main" id="{6F655E41-82E2-46F6-AC0F-5FADBC72E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15160"/>
          <a:ext cx="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pic>
      <xdr:nvPicPr>
        <xdr:cNvPr id="10" name="Hình ảnh 9">
          <a:extLst>
            <a:ext uri="{FF2B5EF4-FFF2-40B4-BE49-F238E27FC236}">
              <a16:creationId xmlns:a16="http://schemas.microsoft.com/office/drawing/2014/main" id="{C12E814F-1DA5-4811-9B18-27A18D407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86660"/>
          <a:ext cx="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pic>
      <xdr:nvPicPr>
        <xdr:cNvPr id="11" name="Hình ảnh 10">
          <a:extLst>
            <a:ext uri="{FF2B5EF4-FFF2-40B4-BE49-F238E27FC236}">
              <a16:creationId xmlns:a16="http://schemas.microsoft.com/office/drawing/2014/main" id="{97910A26-90EC-43F1-896A-BEDDF450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62960"/>
          <a:ext cx="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pic>
      <xdr:nvPicPr>
        <xdr:cNvPr id="12" name="Hình ảnh 11">
          <a:extLst>
            <a:ext uri="{FF2B5EF4-FFF2-40B4-BE49-F238E27FC236}">
              <a16:creationId xmlns:a16="http://schemas.microsoft.com/office/drawing/2014/main" id="{6A62CBCD-5444-4F5B-BB84-695B191D8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46880"/>
          <a:ext cx="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pic>
      <xdr:nvPicPr>
        <xdr:cNvPr id="13" name="Hình ảnh 12">
          <a:extLst>
            <a:ext uri="{FF2B5EF4-FFF2-40B4-BE49-F238E27FC236}">
              <a16:creationId xmlns:a16="http://schemas.microsoft.com/office/drawing/2014/main" id="{629B908B-D38C-40E3-A686-9FC509826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27980"/>
          <a:ext cx="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99060</xdr:rowOff>
    </xdr:from>
    <xdr:to>
      <xdr:col>0</xdr:col>
      <xdr:colOff>0</xdr:colOff>
      <xdr:row>28</xdr:row>
      <xdr:rowOff>152400</xdr:rowOff>
    </xdr:to>
    <xdr:pic>
      <xdr:nvPicPr>
        <xdr:cNvPr id="17" name="Hình ảnh 16">
          <a:extLst>
            <a:ext uri="{FF2B5EF4-FFF2-40B4-BE49-F238E27FC236}">
              <a16:creationId xmlns:a16="http://schemas.microsoft.com/office/drawing/2014/main" id="{78100884-7C85-42B3-898D-9359104A6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55840"/>
          <a:ext cx="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30</xdr:row>
      <xdr:rowOff>99060</xdr:rowOff>
    </xdr:from>
    <xdr:to>
      <xdr:col>0</xdr:col>
      <xdr:colOff>0</xdr:colOff>
      <xdr:row>31</xdr:row>
      <xdr:rowOff>0</xdr:rowOff>
    </xdr:to>
    <xdr:pic>
      <xdr:nvPicPr>
        <xdr:cNvPr id="20" name="Hình ảnh 19">
          <a:extLst>
            <a:ext uri="{FF2B5EF4-FFF2-40B4-BE49-F238E27FC236}">
              <a16:creationId xmlns:a16="http://schemas.microsoft.com/office/drawing/2014/main" id="{100D34FB-C050-41F7-B522-EAAE47304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32140"/>
          <a:ext cx="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32</xdr:row>
      <xdr:rowOff>99060</xdr:rowOff>
    </xdr:from>
    <xdr:to>
      <xdr:col>0</xdr:col>
      <xdr:colOff>0</xdr:colOff>
      <xdr:row>33</xdr:row>
      <xdr:rowOff>0</xdr:rowOff>
    </xdr:to>
    <xdr:pic>
      <xdr:nvPicPr>
        <xdr:cNvPr id="23" name="Hình ảnh 22">
          <a:extLst>
            <a:ext uri="{FF2B5EF4-FFF2-40B4-BE49-F238E27FC236}">
              <a16:creationId xmlns:a16="http://schemas.microsoft.com/office/drawing/2014/main" id="{30D7E175-2618-4D84-B24C-7D9CA9866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08440"/>
          <a:ext cx="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34</xdr:row>
      <xdr:rowOff>83820</xdr:rowOff>
    </xdr:to>
    <xdr:pic>
      <xdr:nvPicPr>
        <xdr:cNvPr id="26" name="Hình ảnh 25">
          <a:extLst>
            <a:ext uri="{FF2B5EF4-FFF2-40B4-BE49-F238E27FC236}">
              <a16:creationId xmlns:a16="http://schemas.microsoft.com/office/drawing/2014/main" id="{DE31E8BD-48FA-484B-9A49-539F80B62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40900"/>
          <a:ext cx="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cuments\&#272;I&#7874;M%20THI%20V&#192;O%2010%20(%20&#273;&#227;%20ch&#7881;nh%20s&#7917;a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A"/>
      <sheetName val="9B"/>
      <sheetName val="9C"/>
      <sheetName val="9D"/>
      <sheetName val="9E"/>
      <sheetName val="ĐIỂM TB TOÀN TRƯỜNG"/>
      <sheetName val="Diem"/>
      <sheetName val="Trang_tính1"/>
    </sheetNames>
    <sheetDataSet>
      <sheetData sheetId="0">
        <row r="2">
          <cell r="J2" t="str">
            <v>NGUYỄN HỒNG ANH</v>
          </cell>
          <cell r="K2">
            <v>51.7</v>
          </cell>
        </row>
        <row r="3">
          <cell r="J3" t="str">
            <v>NGUYỄN LÃ PHƯƠNG ANH</v>
          </cell>
          <cell r="K3">
            <v>50.1</v>
          </cell>
        </row>
        <row r="4">
          <cell r="J4" t="str">
            <v>NGUYỄN MAI ANH</v>
          </cell>
          <cell r="K4">
            <v>42.95</v>
          </cell>
        </row>
        <row r="5">
          <cell r="J5" t="str">
            <v>NGUYỄN VIỆT ANH</v>
          </cell>
          <cell r="K5">
            <v>51</v>
          </cell>
        </row>
        <row r="6">
          <cell r="J6" t="str">
            <v>PHẠM PHƯƠNG ANH</v>
          </cell>
          <cell r="K6">
            <v>53.6</v>
          </cell>
        </row>
        <row r="7">
          <cell r="J7" t="str">
            <v>ĐINH THỊ BẢO CHI</v>
          </cell>
          <cell r="K7">
            <v>47.8</v>
          </cell>
        </row>
        <row r="8">
          <cell r="J8" t="str">
            <v>NGUYỄN QUỲNH CHI</v>
          </cell>
          <cell r="K8">
            <v>53.6</v>
          </cell>
        </row>
        <row r="9">
          <cell r="J9" t="str">
            <v>NGUYỄN ĐỨC CHÍNH</v>
          </cell>
          <cell r="K9">
            <v>49.9</v>
          </cell>
        </row>
        <row r="10">
          <cell r="J10" t="str">
            <v>HOÀNG ĐỨC DŨNG</v>
          </cell>
          <cell r="K10">
            <v>42.8</v>
          </cell>
        </row>
        <row r="11">
          <cell r="J11" t="str">
            <v>NGUYỄN ĐẠI HẢI</v>
          </cell>
          <cell r="K11">
            <v>45.9</v>
          </cell>
        </row>
        <row r="12">
          <cell r="J12" t="str">
            <v>NGUYỄN THỊ THANH HIỀN</v>
          </cell>
          <cell r="K12">
            <v>46.9</v>
          </cell>
        </row>
        <row r="13">
          <cell r="J13" t="str">
            <v>NGUYỄN MINH HIẾU</v>
          </cell>
          <cell r="K13">
            <v>50.7</v>
          </cell>
        </row>
        <row r="14">
          <cell r="J14" t="str">
            <v>NGUYỄN MINH HIẾU</v>
          </cell>
          <cell r="K14">
            <v>52.35</v>
          </cell>
        </row>
        <row r="15">
          <cell r="J15" t="str">
            <v>TRẦN THỊ ÁNH HỒNG</v>
          </cell>
          <cell r="K15">
            <v>54.1</v>
          </cell>
        </row>
        <row r="16">
          <cell r="J16" t="str">
            <v>PHẠM THẢO HƯƠNG</v>
          </cell>
          <cell r="K16">
            <v>55.8</v>
          </cell>
        </row>
        <row r="17">
          <cell r="J17" t="str">
            <v>LÊ MẠNH KHANG</v>
          </cell>
          <cell r="K17">
            <v>47.45</v>
          </cell>
        </row>
        <row r="18">
          <cell r="J18" t="str">
            <v>NGUYỄN HƯƠNG LAN</v>
          </cell>
          <cell r="K18">
            <v>49.8</v>
          </cell>
        </row>
        <row r="19">
          <cell r="J19" t="str">
            <v>CHỬ KHÁNH LINH</v>
          </cell>
          <cell r="K19">
            <v>54.85</v>
          </cell>
        </row>
        <row r="20">
          <cell r="J20" t="str">
            <v>HOÀNG NGỌC KHÁNH LINH</v>
          </cell>
          <cell r="K20">
            <v>47.75</v>
          </cell>
        </row>
        <row r="21">
          <cell r="J21" t="str">
            <v>HOÀNG PHƯƠNG LINH</v>
          </cell>
          <cell r="K21">
            <v>46.6</v>
          </cell>
        </row>
        <row r="22">
          <cell r="J22" t="str">
            <v>NGUYỄN ĐỖ PHƯƠNG LINH</v>
          </cell>
          <cell r="K22">
            <v>43.2</v>
          </cell>
        </row>
        <row r="23">
          <cell r="J23" t="str">
            <v>NGUYỄN NGỌC LINH</v>
          </cell>
          <cell r="K23">
            <v>49.4</v>
          </cell>
        </row>
        <row r="24">
          <cell r="J24" t="str">
            <v>NGUYỄN PHƯƠNG LINH</v>
          </cell>
          <cell r="K24">
            <v>44.9</v>
          </cell>
        </row>
        <row r="25">
          <cell r="J25" t="str">
            <v>CHỬ PHI LONG</v>
          </cell>
          <cell r="K25">
            <v>46.7</v>
          </cell>
        </row>
        <row r="26">
          <cell r="J26" t="str">
            <v>CHỬ KIM LY</v>
          </cell>
          <cell r="K26">
            <v>47.75</v>
          </cell>
        </row>
        <row r="27">
          <cell r="J27" t="str">
            <v>NGUYỄN NGỌC MY</v>
          </cell>
          <cell r="K27">
            <v>54.2</v>
          </cell>
        </row>
        <row r="28">
          <cell r="J28" t="str">
            <v>NGUYỄN TRẠNG NGUYÊN</v>
          </cell>
          <cell r="K28">
            <v>53.05</v>
          </cell>
        </row>
        <row r="29">
          <cell r="J29" t="str">
            <v>ĐỖ THANH NHÀN</v>
          </cell>
          <cell r="K29">
            <v>46.3</v>
          </cell>
        </row>
        <row r="30">
          <cell r="J30" t="str">
            <v>LÊ NGỌC UYỂN NHI</v>
          </cell>
          <cell r="K30">
            <v>51.7</v>
          </cell>
        </row>
        <row r="31">
          <cell r="J31" t="str">
            <v>TRẦN THỊ HOÀNG QUỲNH</v>
          </cell>
          <cell r="K31">
            <v>51.7</v>
          </cell>
        </row>
        <row r="32">
          <cell r="J32" t="str">
            <v>NGUYỄN TRỌNG TẤN</v>
          </cell>
          <cell r="K32">
            <v>51</v>
          </cell>
        </row>
        <row r="33">
          <cell r="J33" t="str">
            <v>NGUYỄN QUYẾT TIẾN</v>
          </cell>
          <cell r="K33">
            <v>53.05</v>
          </cell>
        </row>
        <row r="34">
          <cell r="J34" t="str">
            <v>LÃ THU TRANG</v>
          </cell>
          <cell r="K34">
            <v>52.3</v>
          </cell>
        </row>
        <row r="35">
          <cell r="J35" t="str">
            <v>PHẠM HUYỀN TRANG</v>
          </cell>
          <cell r="K35">
            <v>52.25</v>
          </cell>
        </row>
        <row r="36">
          <cell r="J36" t="str">
            <v>NGUYỄN HOÀNG TUẤN</v>
          </cell>
          <cell r="K36">
            <v>51.5</v>
          </cell>
        </row>
        <row r="37">
          <cell r="J37" t="str">
            <v>LÃ HỒNG VÂN</v>
          </cell>
          <cell r="K37">
            <v>41.65</v>
          </cell>
        </row>
        <row r="38">
          <cell r="J38" t="str">
            <v>NGUYỄN HẢI VÂN</v>
          </cell>
          <cell r="K38">
            <v>49.5</v>
          </cell>
        </row>
        <row r="39">
          <cell r="J39" t="str">
            <v>LÃ CHÍ VỸ</v>
          </cell>
          <cell r="K39">
            <v>39.1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2006F-3F59-4D88-906D-6E8F427CAB66}">
  <dimension ref="A1:S39"/>
  <sheetViews>
    <sheetView topLeftCell="H1" workbookViewId="0">
      <selection activeCell="M12" sqref="M12"/>
    </sheetView>
  </sheetViews>
  <sheetFormatPr defaultColWidth="8.75" defaultRowHeight="15.75" x14ac:dyDescent="0.25"/>
  <cols>
    <col min="1" max="1" width="4.375" style="4" customWidth="1"/>
    <col min="2" max="2" width="26.75" style="1" bestFit="1" customWidth="1"/>
    <col min="3" max="3" width="5" style="5" bestFit="1" customWidth="1"/>
    <col min="4" max="4" width="13.75" style="3" bestFit="1" customWidth="1"/>
    <col min="5" max="5" width="8.75" style="5"/>
    <col min="6" max="6" width="12.875" style="5" customWidth="1"/>
    <col min="7" max="7" width="14.5" customWidth="1"/>
    <col min="8" max="8" width="25" style="5" customWidth="1"/>
    <col min="9" max="9" width="14.625" customWidth="1"/>
    <col min="10" max="10" width="19.875" style="5" customWidth="1"/>
    <col min="11" max="11" width="14.5" customWidth="1"/>
    <col min="12" max="12" width="8.75" style="1"/>
    <col min="13" max="13" width="23.25" style="1" bestFit="1" customWidth="1"/>
    <col min="14" max="16384" width="8.75" style="1"/>
  </cols>
  <sheetData>
    <row r="1" spans="1:19" s="2" customFormat="1" ht="18.600000000000001" customHeight="1" x14ac:dyDescent="0.25">
      <c r="A1" s="6" t="s">
        <v>0</v>
      </c>
      <c r="B1" s="7" t="s">
        <v>47</v>
      </c>
      <c r="C1" s="8" t="s">
        <v>173</v>
      </c>
      <c r="D1" s="8" t="s">
        <v>49</v>
      </c>
      <c r="E1" s="8" t="s">
        <v>48</v>
      </c>
      <c r="F1" s="8" t="s">
        <v>1</v>
      </c>
      <c r="G1" s="8" t="s">
        <v>178</v>
      </c>
      <c r="H1" s="8" t="s">
        <v>2</v>
      </c>
      <c r="I1" s="8" t="s">
        <v>181</v>
      </c>
      <c r="J1" s="8" t="s">
        <v>3</v>
      </c>
      <c r="K1" s="8" t="s">
        <v>182</v>
      </c>
      <c r="M1" s="15" t="s">
        <v>174</v>
      </c>
      <c r="N1" s="16" t="s">
        <v>175</v>
      </c>
      <c r="O1" s="16" t="s">
        <v>176</v>
      </c>
      <c r="P1" s="16" t="s">
        <v>177</v>
      </c>
      <c r="Q1" s="16" t="s">
        <v>183</v>
      </c>
      <c r="R1" s="16" t="s">
        <v>184</v>
      </c>
      <c r="S1" s="16" t="s">
        <v>185</v>
      </c>
    </row>
    <row r="2" spans="1:19" x14ac:dyDescent="0.25">
      <c r="A2" s="9">
        <f>IF(COUNTA(B2)=0," ",SUBTOTAL(3,$B$2:B2))</f>
        <v>1</v>
      </c>
      <c r="B2" s="10" t="s">
        <v>12</v>
      </c>
      <c r="C2" s="11" t="s">
        <v>4</v>
      </c>
      <c r="D2" s="12">
        <f>VLOOKUP(B2,'[1]9A'!$J:$K,2,0)</f>
        <v>42.95</v>
      </c>
      <c r="E2" s="11">
        <v>2</v>
      </c>
      <c r="F2" s="11" t="s">
        <v>7</v>
      </c>
      <c r="G2" s="11" t="str">
        <f t="shared" ref="G2:G30" si="0">IF(VLOOKUP(F2,M:P,2,0)=0,"Chưa có điểm chuẩn",IF(D2-VLOOKUP(F2,M:N,2,0)&gt;=0,"Đỗ","Trượt"))</f>
        <v>Đỗ</v>
      </c>
      <c r="H2" s="11" t="s">
        <v>9</v>
      </c>
      <c r="I2" s="11" t="str">
        <f t="shared" ref="I2:I31" si="1">IF(AND(H2&lt;&gt;"",G2="Trượt"),IF(D2-VLOOKUP(F2,M:O,3,0)&gt;=0,"Đỗ","Trượt"),"")</f>
        <v/>
      </c>
      <c r="J2" s="11"/>
      <c r="K2" s="14" t="str">
        <f t="shared" ref="K2:K31" si="2">IF(AND(H2&lt;&gt;"",G2="Trượt",I2="Trượt"),IF(D2-VLOOKUP(F2,M:P,4,0)&gt;=0,"Đỗ","Trượt"),"")</f>
        <v/>
      </c>
      <c r="M2" s="11" t="s">
        <v>58</v>
      </c>
      <c r="N2" s="14">
        <v>27.95</v>
      </c>
      <c r="O2" s="14">
        <v>28.95</v>
      </c>
      <c r="P2" s="14">
        <v>29.95</v>
      </c>
      <c r="Q2" s="17">
        <f>COUNTIFS(G:G,"Trượt",F:F,$M2)</f>
        <v>0</v>
      </c>
      <c r="R2" s="17">
        <f>COUNTIFS(I:I,"Trượt",H:H,$M2)</f>
        <v>0</v>
      </c>
      <c r="S2" s="17">
        <f>COUNTIFS(K:K,"Trượt",J:J,$M2)</f>
        <v>0</v>
      </c>
    </row>
    <row r="3" spans="1:19" x14ac:dyDescent="0.25">
      <c r="A3" s="9">
        <f>IF(COUNTA(B3)=0," ",SUBTOTAL(3,$B$2:B3))</f>
        <v>2</v>
      </c>
      <c r="B3" s="10" t="s">
        <v>14</v>
      </c>
      <c r="C3" s="11" t="s">
        <v>4</v>
      </c>
      <c r="D3" s="12">
        <f>VLOOKUP(B3,'[1]9A'!$J:$K,2,0)</f>
        <v>53.6</v>
      </c>
      <c r="E3" s="11">
        <v>3</v>
      </c>
      <c r="F3" s="11" t="s">
        <v>7</v>
      </c>
      <c r="G3" s="11" t="str">
        <f t="shared" si="0"/>
        <v>Đỗ</v>
      </c>
      <c r="H3" s="11" t="s">
        <v>5</v>
      </c>
      <c r="I3" s="11" t="str">
        <f t="shared" si="1"/>
        <v/>
      </c>
      <c r="J3" s="11" t="s">
        <v>8</v>
      </c>
      <c r="K3" s="14" t="str">
        <f t="shared" si="2"/>
        <v/>
      </c>
      <c r="M3" s="11" t="s">
        <v>7</v>
      </c>
      <c r="N3" s="14">
        <v>34.5</v>
      </c>
      <c r="O3" s="14">
        <v>34.5</v>
      </c>
      <c r="P3" s="14">
        <v>35.5</v>
      </c>
      <c r="Q3" s="17">
        <f t="shared" ref="Q3:Q9" si="3">COUNTIFS(G:G,"Trượt",F:F,$M3)</f>
        <v>0</v>
      </c>
      <c r="R3" s="17">
        <f t="shared" ref="R3:R9" si="4">COUNTIFS(I:I,"Trượt",H:H,$M3)</f>
        <v>0</v>
      </c>
      <c r="S3" s="17">
        <f t="shared" ref="S3:S9" si="5">COUNTIFS(K:K,"Trượt",J:J,$M3)</f>
        <v>0</v>
      </c>
    </row>
    <row r="4" spans="1:19" x14ac:dyDescent="0.25">
      <c r="A4" s="9">
        <f>IF(COUNTA(B4)=0," ",SUBTOTAL(3,$B$2:B4))</f>
        <v>3</v>
      </c>
      <c r="B4" s="10" t="s">
        <v>18</v>
      </c>
      <c r="C4" s="11" t="s">
        <v>4</v>
      </c>
      <c r="D4" s="12">
        <f>VLOOKUP(B4,'[1]9A'!$J:$K,2,0)</f>
        <v>42.8</v>
      </c>
      <c r="E4" s="11">
        <v>2</v>
      </c>
      <c r="F4" s="11" t="s">
        <v>7</v>
      </c>
      <c r="G4" s="11" t="str">
        <f t="shared" si="0"/>
        <v>Đỗ</v>
      </c>
      <c r="H4" s="11" t="s">
        <v>8</v>
      </c>
      <c r="I4" s="11" t="str">
        <f t="shared" si="1"/>
        <v/>
      </c>
      <c r="J4" s="11"/>
      <c r="K4" s="14" t="str">
        <f t="shared" si="2"/>
        <v/>
      </c>
      <c r="M4" s="11" t="s">
        <v>56</v>
      </c>
      <c r="N4" s="14">
        <v>38.950000000000003</v>
      </c>
      <c r="O4" s="14">
        <v>39.950000000000003</v>
      </c>
      <c r="P4" s="14">
        <v>40.950000000000003</v>
      </c>
      <c r="Q4" s="17">
        <f t="shared" si="3"/>
        <v>0</v>
      </c>
      <c r="R4" s="17">
        <f t="shared" si="4"/>
        <v>0</v>
      </c>
      <c r="S4" s="17">
        <f t="shared" si="5"/>
        <v>0</v>
      </c>
    </row>
    <row r="5" spans="1:19" x14ac:dyDescent="0.25">
      <c r="A5" s="9">
        <f>IF(COUNTA(B5)=0," ",SUBTOTAL(3,$B$2:B5))</f>
        <v>4</v>
      </c>
      <c r="B5" s="10" t="s">
        <v>19</v>
      </c>
      <c r="C5" s="11" t="s">
        <v>4</v>
      </c>
      <c r="D5" s="12">
        <f>VLOOKUP(B5,'[1]9A'!$J:$K,2,0)</f>
        <v>45.9</v>
      </c>
      <c r="E5" s="11">
        <v>2</v>
      </c>
      <c r="F5" s="11" t="s">
        <v>7</v>
      </c>
      <c r="G5" s="11" t="str">
        <f t="shared" si="0"/>
        <v>Đỗ</v>
      </c>
      <c r="H5" s="11" t="s">
        <v>9</v>
      </c>
      <c r="I5" s="11" t="str">
        <f t="shared" si="1"/>
        <v/>
      </c>
      <c r="J5" s="11"/>
      <c r="K5" s="14" t="str">
        <f t="shared" si="2"/>
        <v/>
      </c>
      <c r="M5" s="11" t="s">
        <v>51</v>
      </c>
      <c r="N5" s="14"/>
      <c r="O5" s="14">
        <v>25.7</v>
      </c>
      <c r="P5" s="14">
        <v>26.7</v>
      </c>
      <c r="Q5" s="17">
        <f t="shared" si="3"/>
        <v>0</v>
      </c>
      <c r="R5" s="17">
        <f t="shared" si="4"/>
        <v>0</v>
      </c>
      <c r="S5" s="17">
        <f t="shared" si="5"/>
        <v>0</v>
      </c>
    </row>
    <row r="6" spans="1:19" x14ac:dyDescent="0.25">
      <c r="A6" s="9">
        <f>IF(COUNTA(B6)=0," ",SUBTOTAL(3,$B$2:B6))</f>
        <v>5</v>
      </c>
      <c r="B6" s="10" t="s">
        <v>29</v>
      </c>
      <c r="C6" s="11" t="s">
        <v>4</v>
      </c>
      <c r="D6" s="12">
        <f>VLOOKUP(B6,'[1]9A'!$J:$K,2,0)</f>
        <v>43.2</v>
      </c>
      <c r="E6" s="11">
        <v>2</v>
      </c>
      <c r="F6" s="11" t="s">
        <v>7</v>
      </c>
      <c r="G6" s="11" t="str">
        <f t="shared" si="0"/>
        <v>Đỗ</v>
      </c>
      <c r="H6" s="11" t="s">
        <v>9</v>
      </c>
      <c r="I6" s="11" t="str">
        <f t="shared" si="1"/>
        <v/>
      </c>
      <c r="J6" s="11"/>
      <c r="K6" s="14" t="str">
        <f t="shared" si="2"/>
        <v/>
      </c>
      <c r="M6" s="11" t="s">
        <v>5</v>
      </c>
      <c r="N6" s="14">
        <v>42.5</v>
      </c>
      <c r="O6" s="14">
        <v>43.5</v>
      </c>
      <c r="P6" s="14">
        <v>44.5</v>
      </c>
      <c r="Q6" s="17">
        <f t="shared" si="3"/>
        <v>0</v>
      </c>
      <c r="R6" s="17">
        <f t="shared" si="4"/>
        <v>0</v>
      </c>
      <c r="S6" s="17">
        <f t="shared" si="5"/>
        <v>0</v>
      </c>
    </row>
    <row r="7" spans="1:19" x14ac:dyDescent="0.25">
      <c r="A7" s="9">
        <f>IF(COUNTA(B7)=0," ",SUBTOTAL(3,$B$2:B7))</f>
        <v>6</v>
      </c>
      <c r="B7" s="10" t="s">
        <v>31</v>
      </c>
      <c r="C7" s="11" t="s">
        <v>4</v>
      </c>
      <c r="D7" s="12">
        <f>VLOOKUP(B7,'[1]9A'!$J:$K,2,0)</f>
        <v>44.9</v>
      </c>
      <c r="E7" s="11">
        <v>2</v>
      </c>
      <c r="F7" s="11" t="s">
        <v>7</v>
      </c>
      <c r="G7" s="11" t="str">
        <f t="shared" si="0"/>
        <v>Đỗ</v>
      </c>
      <c r="H7" s="11" t="s">
        <v>9</v>
      </c>
      <c r="I7" s="11" t="str">
        <f t="shared" si="1"/>
        <v/>
      </c>
      <c r="J7" s="11"/>
      <c r="K7" s="14" t="str">
        <f t="shared" si="2"/>
        <v/>
      </c>
      <c r="M7" s="11" t="s">
        <v>6</v>
      </c>
      <c r="N7" s="14">
        <v>33.71</v>
      </c>
      <c r="O7" s="14">
        <v>34.71</v>
      </c>
      <c r="P7" s="14">
        <v>35.71</v>
      </c>
      <c r="Q7" s="17">
        <f t="shared" si="3"/>
        <v>0</v>
      </c>
      <c r="R7" s="17">
        <f t="shared" si="4"/>
        <v>0</v>
      </c>
      <c r="S7" s="17">
        <f t="shared" si="5"/>
        <v>0</v>
      </c>
    </row>
    <row r="8" spans="1:19" x14ac:dyDescent="0.25">
      <c r="A8" s="9">
        <f>IF(COUNTA(B8)=0," ",SUBTOTAL(3,$B$2:B8))</f>
        <v>7</v>
      </c>
      <c r="B8" s="10" t="s">
        <v>36</v>
      </c>
      <c r="C8" s="11" t="s">
        <v>4</v>
      </c>
      <c r="D8" s="12">
        <f>VLOOKUP(B8,'[1]9A'!$J:$K,2,0)</f>
        <v>46.3</v>
      </c>
      <c r="E8" s="11">
        <f>COUNTA(F8:J8)</f>
        <v>4</v>
      </c>
      <c r="F8" s="11" t="s">
        <v>7</v>
      </c>
      <c r="G8" s="11" t="str">
        <f t="shared" si="0"/>
        <v>Đỗ</v>
      </c>
      <c r="H8" s="11" t="s">
        <v>9</v>
      </c>
      <c r="I8" s="11" t="str">
        <f t="shared" si="1"/>
        <v/>
      </c>
      <c r="J8" s="11"/>
      <c r="K8" s="14" t="str">
        <f t="shared" si="2"/>
        <v/>
      </c>
      <c r="M8" s="11" t="s">
        <v>57</v>
      </c>
      <c r="N8" s="14"/>
      <c r="O8" s="14">
        <v>42.85</v>
      </c>
      <c r="P8" s="14">
        <v>43.85</v>
      </c>
      <c r="Q8" s="17">
        <f t="shared" si="3"/>
        <v>0</v>
      </c>
      <c r="R8" s="17">
        <f t="shared" si="4"/>
        <v>0</v>
      </c>
      <c r="S8" s="17">
        <f t="shared" si="5"/>
        <v>0</v>
      </c>
    </row>
    <row r="9" spans="1:19" x14ac:dyDescent="0.25">
      <c r="A9" s="9">
        <f>IF(COUNTA(B9)=0," ",SUBTOTAL(3,$B$2:B9))</f>
        <v>8</v>
      </c>
      <c r="B9" s="10" t="s">
        <v>37</v>
      </c>
      <c r="C9" s="11" t="s">
        <v>4</v>
      </c>
      <c r="D9" s="12">
        <f>VLOOKUP(B9,'[1]9A'!$J:$K,2,0)</f>
        <v>51.7</v>
      </c>
      <c r="E9" s="11">
        <f>COUNTA(F9:J9)</f>
        <v>4</v>
      </c>
      <c r="F9" s="11" t="s">
        <v>7</v>
      </c>
      <c r="G9" s="11" t="str">
        <f t="shared" si="0"/>
        <v>Đỗ</v>
      </c>
      <c r="H9" s="11" t="s">
        <v>9</v>
      </c>
      <c r="I9" s="11" t="str">
        <f t="shared" si="1"/>
        <v/>
      </c>
      <c r="J9" s="11"/>
      <c r="K9" s="14" t="str">
        <f t="shared" si="2"/>
        <v/>
      </c>
      <c r="M9" s="11" t="s">
        <v>8</v>
      </c>
      <c r="N9" s="14">
        <v>27</v>
      </c>
      <c r="O9" s="14">
        <v>28.05</v>
      </c>
      <c r="P9" s="14">
        <v>29.05</v>
      </c>
      <c r="Q9" s="17">
        <f t="shared" si="3"/>
        <v>0</v>
      </c>
      <c r="R9" s="17">
        <f t="shared" si="4"/>
        <v>0</v>
      </c>
      <c r="S9" s="17">
        <f t="shared" si="5"/>
        <v>0</v>
      </c>
    </row>
    <row r="10" spans="1:19" x14ac:dyDescent="0.25">
      <c r="A10" s="9">
        <f>IF(COUNTA(B10)=0," ",SUBTOTAL(3,$B$2:B10))</f>
        <v>9</v>
      </c>
      <c r="B10" s="10" t="s">
        <v>44</v>
      </c>
      <c r="C10" s="11" t="s">
        <v>4</v>
      </c>
      <c r="D10" s="12">
        <f>VLOOKUP(B10,'[1]9A'!$J:$K,2,0)</f>
        <v>41.65</v>
      </c>
      <c r="E10" s="11">
        <f>COUNTA(F10:J10)</f>
        <v>4</v>
      </c>
      <c r="F10" s="11" t="s">
        <v>7</v>
      </c>
      <c r="G10" s="11" t="str">
        <f t="shared" si="0"/>
        <v>Đỗ</v>
      </c>
      <c r="H10" s="11" t="s">
        <v>9</v>
      </c>
      <c r="I10" s="11" t="str">
        <f t="shared" si="1"/>
        <v/>
      </c>
      <c r="J10" s="11"/>
      <c r="K10" s="14" t="str">
        <f t="shared" si="2"/>
        <v/>
      </c>
    </row>
    <row r="11" spans="1:19" x14ac:dyDescent="0.25">
      <c r="A11" s="9">
        <f>IF(COUNTA(B11)=0," ",SUBTOTAL(3,$B$2:B11))</f>
        <v>10</v>
      </c>
      <c r="B11" s="10" t="s">
        <v>46</v>
      </c>
      <c r="C11" s="11" t="s">
        <v>4</v>
      </c>
      <c r="D11" s="12">
        <f>VLOOKUP(B11,'[1]9A'!$J:$K,2,0)</f>
        <v>39.1</v>
      </c>
      <c r="E11" s="11">
        <f>COUNTA(F11:J11)</f>
        <v>4</v>
      </c>
      <c r="F11" s="11" t="s">
        <v>7</v>
      </c>
      <c r="G11" s="11" t="str">
        <f t="shared" si="0"/>
        <v>Đỗ</v>
      </c>
      <c r="H11" s="11" t="s">
        <v>9</v>
      </c>
      <c r="I11" s="11" t="str">
        <f t="shared" si="1"/>
        <v/>
      </c>
      <c r="J11" s="11"/>
      <c r="K11" s="14" t="str">
        <f t="shared" si="2"/>
        <v/>
      </c>
    </row>
    <row r="12" spans="1:19" x14ac:dyDescent="0.25">
      <c r="A12" s="9">
        <f>IF(COUNTA(B12)=0," ",SUBTOTAL(3,$B$2:B12))</f>
        <v>11</v>
      </c>
      <c r="B12" s="10" t="s">
        <v>10</v>
      </c>
      <c r="C12" s="11" t="s">
        <v>4</v>
      </c>
      <c r="D12" s="12">
        <f>VLOOKUP(B12,'[1]9A'!$J:$K,2,0)</f>
        <v>51.7</v>
      </c>
      <c r="E12" s="11">
        <v>3</v>
      </c>
      <c r="F12" s="11" t="s">
        <v>5</v>
      </c>
      <c r="G12" s="11" t="str">
        <f t="shared" si="0"/>
        <v>Đỗ</v>
      </c>
      <c r="H12" s="11" t="s">
        <v>6</v>
      </c>
      <c r="I12" s="11" t="str">
        <f t="shared" si="1"/>
        <v/>
      </c>
      <c r="J12" s="11" t="s">
        <v>9</v>
      </c>
      <c r="K12" s="14" t="str">
        <f t="shared" si="2"/>
        <v/>
      </c>
      <c r="M12" s="20" t="s">
        <v>195</v>
      </c>
    </row>
    <row r="13" spans="1:19" x14ac:dyDescent="0.25">
      <c r="A13" s="9">
        <f>IF(COUNTA(B13)=0," ",SUBTOTAL(3,$B$2:B13))</f>
        <v>12</v>
      </c>
      <c r="B13" s="10" t="s">
        <v>11</v>
      </c>
      <c r="C13" s="11" t="s">
        <v>4</v>
      </c>
      <c r="D13" s="12">
        <f>VLOOKUP(B13,'[1]9A'!$J:$K,2,0)</f>
        <v>50.1</v>
      </c>
      <c r="E13" s="11">
        <v>2</v>
      </c>
      <c r="F13" s="11" t="s">
        <v>5</v>
      </c>
      <c r="G13" s="11" t="str">
        <f t="shared" si="0"/>
        <v>Đỗ</v>
      </c>
      <c r="H13" s="11" t="s">
        <v>9</v>
      </c>
      <c r="I13" s="11" t="str">
        <f t="shared" si="1"/>
        <v/>
      </c>
      <c r="J13" s="11"/>
      <c r="K13" s="14" t="str">
        <f t="shared" si="2"/>
        <v/>
      </c>
    </row>
    <row r="14" spans="1:19" x14ac:dyDescent="0.25">
      <c r="A14" s="9">
        <f>IF(COUNTA(B14)=0," ",SUBTOTAL(3,$B$2:B14))</f>
        <v>13</v>
      </c>
      <c r="B14" s="10" t="s">
        <v>13</v>
      </c>
      <c r="C14" s="11" t="s">
        <v>4</v>
      </c>
      <c r="D14" s="12">
        <f>VLOOKUP(B14,'[1]9A'!$J:$K,2,0)</f>
        <v>51</v>
      </c>
      <c r="E14" s="11">
        <v>3</v>
      </c>
      <c r="F14" s="11" t="s">
        <v>5</v>
      </c>
      <c r="G14" s="11" t="str">
        <f t="shared" si="0"/>
        <v>Đỗ</v>
      </c>
      <c r="H14" s="11" t="s">
        <v>7</v>
      </c>
      <c r="I14" s="11" t="str">
        <f t="shared" si="1"/>
        <v/>
      </c>
      <c r="J14" s="11" t="s">
        <v>9</v>
      </c>
      <c r="K14" s="14" t="str">
        <f t="shared" si="2"/>
        <v/>
      </c>
    </row>
    <row r="15" spans="1:19" x14ac:dyDescent="0.25">
      <c r="A15" s="9">
        <f>IF(COUNTA(B15)=0," ",SUBTOTAL(3,$B$2:B15))</f>
        <v>14</v>
      </c>
      <c r="B15" s="10" t="s">
        <v>15</v>
      </c>
      <c r="C15" s="11" t="s">
        <v>4</v>
      </c>
      <c r="D15" s="12">
        <f>VLOOKUP(B15,'[1]9A'!$J:$K,2,0)</f>
        <v>47.8</v>
      </c>
      <c r="E15" s="11">
        <v>2</v>
      </c>
      <c r="F15" s="11" t="s">
        <v>5</v>
      </c>
      <c r="G15" s="11" t="str">
        <f t="shared" si="0"/>
        <v>Đỗ</v>
      </c>
      <c r="H15" s="11" t="s">
        <v>9</v>
      </c>
      <c r="I15" s="11" t="str">
        <f t="shared" si="1"/>
        <v/>
      </c>
      <c r="J15" s="11"/>
      <c r="K15" s="14" t="str">
        <f t="shared" si="2"/>
        <v/>
      </c>
    </row>
    <row r="16" spans="1:19" x14ac:dyDescent="0.25">
      <c r="A16" s="9">
        <f>IF(COUNTA(B16)=0," ",SUBTOTAL(3,$B$2:B16))</f>
        <v>15</v>
      </c>
      <c r="B16" s="10" t="s">
        <v>16</v>
      </c>
      <c r="C16" s="11" t="s">
        <v>4</v>
      </c>
      <c r="D16" s="12">
        <f>VLOOKUP(B16,'[1]9A'!$J:$K,2,0)</f>
        <v>53.6</v>
      </c>
      <c r="E16" s="11">
        <v>3</v>
      </c>
      <c r="F16" s="11" t="s">
        <v>5</v>
      </c>
      <c r="G16" s="11" t="str">
        <f t="shared" si="0"/>
        <v>Đỗ</v>
      </c>
      <c r="H16" s="11" t="s">
        <v>7</v>
      </c>
      <c r="I16" s="11" t="str">
        <f t="shared" si="1"/>
        <v/>
      </c>
      <c r="J16" s="11" t="s">
        <v>9</v>
      </c>
      <c r="K16" s="14" t="str">
        <f t="shared" si="2"/>
        <v/>
      </c>
    </row>
    <row r="17" spans="1:11" x14ac:dyDescent="0.25">
      <c r="A17" s="9">
        <f>IF(COUNTA(B17)=0," ",SUBTOTAL(3,$B$2:B17))</f>
        <v>16</v>
      </c>
      <c r="B17" s="10" t="s">
        <v>17</v>
      </c>
      <c r="C17" s="11" t="s">
        <v>4</v>
      </c>
      <c r="D17" s="12">
        <f>VLOOKUP(B17,'[1]9A'!$J:$K,2,0)</f>
        <v>49.9</v>
      </c>
      <c r="E17" s="11">
        <v>3</v>
      </c>
      <c r="F17" s="11" t="s">
        <v>5</v>
      </c>
      <c r="G17" s="11" t="str">
        <f t="shared" si="0"/>
        <v>Đỗ</v>
      </c>
      <c r="H17" s="11" t="s">
        <v>6</v>
      </c>
      <c r="I17" s="11" t="str">
        <f t="shared" si="1"/>
        <v/>
      </c>
      <c r="J17" s="11" t="s">
        <v>9</v>
      </c>
      <c r="K17" s="14" t="str">
        <f t="shared" si="2"/>
        <v/>
      </c>
    </row>
    <row r="18" spans="1:11" x14ac:dyDescent="0.25">
      <c r="A18" s="9">
        <f>IF(COUNTA(B18)=0," ",SUBTOTAL(3,$B$2:B18))</f>
        <v>17</v>
      </c>
      <c r="B18" s="10" t="s">
        <v>20</v>
      </c>
      <c r="C18" s="11" t="s">
        <v>4</v>
      </c>
      <c r="D18" s="12">
        <f>VLOOKUP(B18,'[1]9A'!$J:$K,2,0)</f>
        <v>50.7</v>
      </c>
      <c r="E18" s="11">
        <v>2</v>
      </c>
      <c r="F18" s="11" t="s">
        <v>5</v>
      </c>
      <c r="G18" s="11" t="str">
        <f t="shared" si="0"/>
        <v>Đỗ</v>
      </c>
      <c r="H18" s="11" t="s">
        <v>9</v>
      </c>
      <c r="I18" s="11" t="str">
        <f t="shared" si="1"/>
        <v/>
      </c>
      <c r="J18" s="11"/>
      <c r="K18" s="14" t="str">
        <f t="shared" si="2"/>
        <v/>
      </c>
    </row>
    <row r="19" spans="1:11" x14ac:dyDescent="0.25">
      <c r="A19" s="9">
        <f>IF(COUNTA(B19)=0," ",SUBTOTAL(3,$B$2:B19))</f>
        <v>18</v>
      </c>
      <c r="B19" s="10" t="s">
        <v>20</v>
      </c>
      <c r="C19" s="11" t="s">
        <v>4</v>
      </c>
      <c r="D19" s="12">
        <f>VLOOKUP(B19,'[1]9A'!$J:$K,2,0)</f>
        <v>50.7</v>
      </c>
      <c r="E19" s="11">
        <v>3</v>
      </c>
      <c r="F19" s="11" t="s">
        <v>5</v>
      </c>
      <c r="G19" s="11" t="str">
        <f t="shared" si="0"/>
        <v>Đỗ</v>
      </c>
      <c r="H19" s="11" t="s">
        <v>7</v>
      </c>
      <c r="I19" s="11" t="str">
        <f t="shared" si="1"/>
        <v/>
      </c>
      <c r="J19" s="11" t="s">
        <v>9</v>
      </c>
      <c r="K19" s="14" t="str">
        <f t="shared" si="2"/>
        <v/>
      </c>
    </row>
    <row r="20" spans="1:11" x14ac:dyDescent="0.25">
      <c r="A20" s="9">
        <f>IF(COUNTA(B20)=0," ",SUBTOTAL(3,$B$2:B20))</f>
        <v>19</v>
      </c>
      <c r="B20" s="10" t="s">
        <v>21</v>
      </c>
      <c r="C20" s="11" t="s">
        <v>4</v>
      </c>
      <c r="D20" s="12">
        <f>VLOOKUP(B20,'[1]9A'!$J:$K,2,0)</f>
        <v>46.9</v>
      </c>
      <c r="E20" s="11">
        <v>3</v>
      </c>
      <c r="F20" s="11" t="s">
        <v>5</v>
      </c>
      <c r="G20" s="11" t="str">
        <f t="shared" si="0"/>
        <v>Đỗ</v>
      </c>
      <c r="H20" s="11" t="s">
        <v>6</v>
      </c>
      <c r="I20" s="11" t="str">
        <f t="shared" si="1"/>
        <v/>
      </c>
      <c r="J20" s="11" t="s">
        <v>8</v>
      </c>
      <c r="K20" s="14" t="str">
        <f t="shared" si="2"/>
        <v/>
      </c>
    </row>
    <row r="21" spans="1:11" x14ac:dyDescent="0.25">
      <c r="A21" s="9">
        <f>IF(COUNTA(B21)=0," ",SUBTOTAL(3,$B$2:B21))</f>
        <v>20</v>
      </c>
      <c r="B21" s="10" t="s">
        <v>22</v>
      </c>
      <c r="C21" s="11" t="s">
        <v>4</v>
      </c>
      <c r="D21" s="12">
        <f>VLOOKUP(B21,'[1]9A'!$J:$K,2,0)</f>
        <v>54.1</v>
      </c>
      <c r="E21" s="11">
        <v>3</v>
      </c>
      <c r="F21" s="11" t="s">
        <v>5</v>
      </c>
      <c r="G21" s="11" t="str">
        <f t="shared" si="0"/>
        <v>Đỗ</v>
      </c>
      <c r="H21" s="11" t="s">
        <v>7</v>
      </c>
      <c r="I21" s="11" t="str">
        <f t="shared" si="1"/>
        <v/>
      </c>
      <c r="J21" s="11" t="s">
        <v>9</v>
      </c>
      <c r="K21" s="14" t="str">
        <f t="shared" si="2"/>
        <v/>
      </c>
    </row>
    <row r="22" spans="1:11" x14ac:dyDescent="0.25">
      <c r="A22" s="9">
        <f>IF(COUNTA(B22)=0," ",SUBTOTAL(3,$B$2:B22))</f>
        <v>21</v>
      </c>
      <c r="B22" s="10" t="s">
        <v>23</v>
      </c>
      <c r="C22" s="11" t="s">
        <v>4</v>
      </c>
      <c r="D22" s="12">
        <f>VLOOKUP(B22,'[1]9A'!$J:$K,2,0)</f>
        <v>55.8</v>
      </c>
      <c r="E22" s="11">
        <v>3</v>
      </c>
      <c r="F22" s="11" t="s">
        <v>5</v>
      </c>
      <c r="G22" s="11" t="str">
        <f t="shared" si="0"/>
        <v>Đỗ</v>
      </c>
      <c r="H22" s="11" t="s">
        <v>7</v>
      </c>
      <c r="I22" s="11" t="str">
        <f t="shared" si="1"/>
        <v/>
      </c>
      <c r="J22" s="11" t="s">
        <v>8</v>
      </c>
      <c r="K22" s="14" t="str">
        <f t="shared" si="2"/>
        <v/>
      </c>
    </row>
    <row r="23" spans="1:11" x14ac:dyDescent="0.25">
      <c r="A23" s="9">
        <f>IF(COUNTA(B23)=0," ",SUBTOTAL(3,$B$2:B23))</f>
        <v>22</v>
      </c>
      <c r="B23" s="10" t="s">
        <v>24</v>
      </c>
      <c r="C23" s="11" t="s">
        <v>4</v>
      </c>
      <c r="D23" s="12">
        <f>VLOOKUP(B23,'[1]9A'!$J:$K,2,0)</f>
        <v>47.45</v>
      </c>
      <c r="E23" s="11">
        <v>3</v>
      </c>
      <c r="F23" s="11" t="s">
        <v>5</v>
      </c>
      <c r="G23" s="11" t="str">
        <f t="shared" si="0"/>
        <v>Đỗ</v>
      </c>
      <c r="H23" s="11" t="s">
        <v>7</v>
      </c>
      <c r="I23" s="11" t="str">
        <f t="shared" si="1"/>
        <v/>
      </c>
      <c r="J23" s="11" t="s">
        <v>9</v>
      </c>
      <c r="K23" s="14" t="str">
        <f t="shared" si="2"/>
        <v/>
      </c>
    </row>
    <row r="24" spans="1:11" x14ac:dyDescent="0.25">
      <c r="A24" s="9">
        <f>IF(COUNTA(B24)=0," ",SUBTOTAL(3,$B$2:B24))</f>
        <v>23</v>
      </c>
      <c r="B24" s="10" t="s">
        <v>25</v>
      </c>
      <c r="C24" s="11" t="s">
        <v>4</v>
      </c>
      <c r="D24" s="12">
        <f>VLOOKUP(B24,'[1]9A'!$J:$K,2,0)</f>
        <v>49.8</v>
      </c>
      <c r="E24" s="11">
        <v>3</v>
      </c>
      <c r="F24" s="11" t="s">
        <v>5</v>
      </c>
      <c r="G24" s="11" t="str">
        <f t="shared" si="0"/>
        <v>Đỗ</v>
      </c>
      <c r="H24" s="11" t="s">
        <v>6</v>
      </c>
      <c r="I24" s="11" t="str">
        <f t="shared" si="1"/>
        <v/>
      </c>
      <c r="J24" s="11" t="s">
        <v>9</v>
      </c>
      <c r="K24" s="14" t="str">
        <f t="shared" si="2"/>
        <v/>
      </c>
    </row>
    <row r="25" spans="1:11" x14ac:dyDescent="0.25">
      <c r="A25" s="9">
        <f>IF(COUNTA(B25)=0," ",SUBTOTAL(3,$B$2:B25))</f>
        <v>24</v>
      </c>
      <c r="B25" s="10" t="s">
        <v>26</v>
      </c>
      <c r="C25" s="11" t="s">
        <v>4</v>
      </c>
      <c r="D25" s="12">
        <f>VLOOKUP(B25,'[1]9A'!$J:$K,2,0)</f>
        <v>54.85</v>
      </c>
      <c r="E25" s="11">
        <v>3</v>
      </c>
      <c r="F25" s="11" t="s">
        <v>5</v>
      </c>
      <c r="G25" s="11" t="str">
        <f t="shared" si="0"/>
        <v>Đỗ</v>
      </c>
      <c r="H25" s="11" t="s">
        <v>7</v>
      </c>
      <c r="I25" s="11" t="str">
        <f t="shared" si="1"/>
        <v/>
      </c>
      <c r="J25" s="11" t="s">
        <v>8</v>
      </c>
      <c r="K25" s="14" t="str">
        <f t="shared" si="2"/>
        <v/>
      </c>
    </row>
    <row r="26" spans="1:11" x14ac:dyDescent="0.25">
      <c r="A26" s="9">
        <f>IF(COUNTA(B26)=0," ",SUBTOTAL(3,$B$2:B26))</f>
        <v>25</v>
      </c>
      <c r="B26" s="10" t="s">
        <v>27</v>
      </c>
      <c r="C26" s="11" t="s">
        <v>4</v>
      </c>
      <c r="D26" s="12">
        <f>VLOOKUP(B26,'[1]9A'!$J:$K,2,0)</f>
        <v>47.75</v>
      </c>
      <c r="E26" s="11">
        <v>2</v>
      </c>
      <c r="F26" s="11" t="s">
        <v>5</v>
      </c>
      <c r="G26" s="11" t="str">
        <f t="shared" si="0"/>
        <v>Đỗ</v>
      </c>
      <c r="H26" s="11" t="s">
        <v>9</v>
      </c>
      <c r="I26" s="11" t="str">
        <f t="shared" si="1"/>
        <v/>
      </c>
      <c r="J26" s="11"/>
      <c r="K26" s="14" t="str">
        <f t="shared" si="2"/>
        <v/>
      </c>
    </row>
    <row r="27" spans="1:11" x14ac:dyDescent="0.25">
      <c r="A27" s="9">
        <f>IF(COUNTA(B27)=0," ",SUBTOTAL(3,$B$2:B27))</f>
        <v>26</v>
      </c>
      <c r="B27" s="10" t="s">
        <v>28</v>
      </c>
      <c r="C27" s="11" t="s">
        <v>4</v>
      </c>
      <c r="D27" s="12">
        <f>VLOOKUP(B27,'[1]9A'!$J:$K,2,0)</f>
        <v>46.6</v>
      </c>
      <c r="E27" s="11">
        <v>3</v>
      </c>
      <c r="F27" s="11" t="s">
        <v>5</v>
      </c>
      <c r="G27" s="11" t="str">
        <f t="shared" si="0"/>
        <v>Đỗ</v>
      </c>
      <c r="H27" s="11" t="s">
        <v>6</v>
      </c>
      <c r="I27" s="11" t="str">
        <f t="shared" si="1"/>
        <v/>
      </c>
      <c r="J27" s="11" t="s">
        <v>8</v>
      </c>
      <c r="K27" s="14" t="str">
        <f t="shared" si="2"/>
        <v/>
      </c>
    </row>
    <row r="28" spans="1:11" x14ac:dyDescent="0.25">
      <c r="A28" s="9">
        <f>IF(COUNTA(B28)=0," ",SUBTOTAL(3,$B$2:B28))</f>
        <v>27</v>
      </c>
      <c r="B28" s="10" t="s">
        <v>30</v>
      </c>
      <c r="C28" s="11" t="s">
        <v>4</v>
      </c>
      <c r="D28" s="12">
        <f>VLOOKUP(B28,'[1]9A'!$J:$K,2,0)</f>
        <v>49.4</v>
      </c>
      <c r="E28" s="11">
        <v>3</v>
      </c>
      <c r="F28" s="11" t="s">
        <v>5</v>
      </c>
      <c r="G28" s="11" t="str">
        <f t="shared" si="0"/>
        <v>Đỗ</v>
      </c>
      <c r="H28" s="11" t="s">
        <v>6</v>
      </c>
      <c r="I28" s="11" t="str">
        <f t="shared" si="1"/>
        <v/>
      </c>
      <c r="J28" s="11" t="s">
        <v>8</v>
      </c>
      <c r="K28" s="14" t="str">
        <f t="shared" si="2"/>
        <v/>
      </c>
    </row>
    <row r="29" spans="1:11" x14ac:dyDescent="0.25">
      <c r="A29" s="9">
        <f>IF(COUNTA(B29)=0," ",SUBTOTAL(3,$B$2:B29))</f>
        <v>28</v>
      </c>
      <c r="B29" s="10" t="s">
        <v>32</v>
      </c>
      <c r="C29" s="11" t="s">
        <v>4</v>
      </c>
      <c r="D29" s="12">
        <f>VLOOKUP(B29,'[1]9A'!$J:$K,2,0)</f>
        <v>46.7</v>
      </c>
      <c r="E29" s="11">
        <v>3</v>
      </c>
      <c r="F29" s="11" t="s">
        <v>5</v>
      </c>
      <c r="G29" s="11" t="str">
        <f t="shared" si="0"/>
        <v>Đỗ</v>
      </c>
      <c r="H29" s="11" t="s">
        <v>6</v>
      </c>
      <c r="I29" s="11" t="str">
        <f t="shared" si="1"/>
        <v/>
      </c>
      <c r="J29" s="11" t="s">
        <v>9</v>
      </c>
      <c r="K29" s="14" t="str">
        <f t="shared" si="2"/>
        <v/>
      </c>
    </row>
    <row r="30" spans="1:11" x14ac:dyDescent="0.25">
      <c r="A30" s="9">
        <f>IF(COUNTA(B30)=0," ",SUBTOTAL(3,$B$2:B30))</f>
        <v>29</v>
      </c>
      <c r="B30" s="10" t="s">
        <v>33</v>
      </c>
      <c r="C30" s="11" t="s">
        <v>4</v>
      </c>
      <c r="D30" s="12">
        <f>VLOOKUP(B30,'[1]9A'!$J:$K,2,0)</f>
        <v>47.75</v>
      </c>
      <c r="E30" s="11">
        <v>3</v>
      </c>
      <c r="F30" s="11" t="s">
        <v>5</v>
      </c>
      <c r="G30" s="11" t="str">
        <f t="shared" si="0"/>
        <v>Đỗ</v>
      </c>
      <c r="H30" s="11" t="s">
        <v>7</v>
      </c>
      <c r="I30" s="11" t="str">
        <f t="shared" si="1"/>
        <v/>
      </c>
      <c r="J30" s="11" t="s">
        <v>9</v>
      </c>
      <c r="K30" s="14" t="str">
        <f t="shared" si="2"/>
        <v/>
      </c>
    </row>
    <row r="31" spans="1:11" x14ac:dyDescent="0.25">
      <c r="A31" s="9">
        <f>IF(COUNTA(B31)=0," ",SUBTOTAL(3,$B$2:B31))</f>
        <v>30</v>
      </c>
      <c r="B31" s="10" t="s">
        <v>34</v>
      </c>
      <c r="C31" s="11" t="s">
        <v>4</v>
      </c>
      <c r="D31" s="12">
        <f>VLOOKUP(B31,'[1]9A'!$J:$K,2,0)</f>
        <v>54.2</v>
      </c>
      <c r="E31" s="11">
        <v>3</v>
      </c>
      <c r="F31" s="11" t="s">
        <v>5</v>
      </c>
      <c r="G31" s="11" t="str">
        <f t="shared" ref="G31:G39" si="6">IF(VLOOKUP(F31,M:P,2,0)=0,"Chưa có điểm chuẩn",IF(D31-VLOOKUP(F31,M:N,2,0)&gt;=0,"Đỗ","Trượt"))</f>
        <v>Đỗ</v>
      </c>
      <c r="H31" s="11" t="s">
        <v>6</v>
      </c>
      <c r="I31" s="11" t="str">
        <f t="shared" si="1"/>
        <v/>
      </c>
      <c r="J31" s="11" t="s">
        <v>9</v>
      </c>
      <c r="K31" s="14" t="str">
        <f t="shared" si="2"/>
        <v/>
      </c>
    </row>
    <row r="32" spans="1:11" x14ac:dyDescent="0.25">
      <c r="A32" s="9">
        <f>IF(COUNTA(B32)=0," ",SUBTOTAL(3,$B$2:B32))</f>
        <v>31</v>
      </c>
      <c r="B32" s="10" t="s">
        <v>35</v>
      </c>
      <c r="C32" s="11" t="s">
        <v>4</v>
      </c>
      <c r="D32" s="12">
        <f>VLOOKUP(B32,'[1]9A'!$J:$K,2,0)</f>
        <v>53.05</v>
      </c>
      <c r="E32" s="11">
        <f t="shared" ref="E32:E39" si="7">COUNTA(F32:J32)</f>
        <v>4</v>
      </c>
      <c r="F32" s="11" t="s">
        <v>5</v>
      </c>
      <c r="G32" s="11" t="str">
        <f t="shared" si="6"/>
        <v>Đỗ</v>
      </c>
      <c r="H32" s="11" t="s">
        <v>7</v>
      </c>
      <c r="J32" s="11" t="s">
        <v>9</v>
      </c>
    </row>
    <row r="33" spans="1:10" x14ac:dyDescent="0.25">
      <c r="A33" s="9">
        <f>IF(COUNTA(B33)=0," ",SUBTOTAL(3,$B$2:B33))</f>
        <v>32</v>
      </c>
      <c r="B33" s="10" t="s">
        <v>38</v>
      </c>
      <c r="C33" s="11" t="s">
        <v>4</v>
      </c>
      <c r="D33" s="12">
        <f>VLOOKUP(B33,'[1]9A'!$J:$K,2,0)</f>
        <v>51.7</v>
      </c>
      <c r="E33" s="11">
        <f t="shared" si="7"/>
        <v>4</v>
      </c>
      <c r="F33" s="11" t="s">
        <v>5</v>
      </c>
      <c r="G33" s="11" t="str">
        <f t="shared" si="6"/>
        <v>Đỗ</v>
      </c>
      <c r="H33" s="11" t="s">
        <v>6</v>
      </c>
      <c r="J33" s="11" t="s">
        <v>8</v>
      </c>
    </row>
    <row r="34" spans="1:10" x14ac:dyDescent="0.25">
      <c r="A34" s="9">
        <f>IF(COUNTA(B34)=0," ",SUBTOTAL(3,$B$2:B34))</f>
        <v>33</v>
      </c>
      <c r="B34" s="10" t="s">
        <v>39</v>
      </c>
      <c r="C34" s="11" t="s">
        <v>4</v>
      </c>
      <c r="D34" s="12">
        <f>VLOOKUP(B34,'[1]9A'!$J:$K,2,0)</f>
        <v>51</v>
      </c>
      <c r="E34" s="11">
        <f t="shared" si="7"/>
        <v>4</v>
      </c>
      <c r="F34" s="11" t="s">
        <v>5</v>
      </c>
      <c r="G34" s="11" t="str">
        <f t="shared" si="6"/>
        <v>Đỗ</v>
      </c>
      <c r="H34" s="11" t="s">
        <v>6</v>
      </c>
      <c r="J34" s="11" t="s">
        <v>9</v>
      </c>
    </row>
    <row r="35" spans="1:10" x14ac:dyDescent="0.25">
      <c r="A35" s="9">
        <f>IF(COUNTA(B35)=0," ",SUBTOTAL(3,$B$2:B35))</f>
        <v>34</v>
      </c>
      <c r="B35" s="10" t="s">
        <v>40</v>
      </c>
      <c r="C35" s="11" t="s">
        <v>4</v>
      </c>
      <c r="D35" s="12">
        <f>VLOOKUP(B35,'[1]9A'!$J:$K,2,0)</f>
        <v>53.05</v>
      </c>
      <c r="E35" s="11">
        <f t="shared" si="7"/>
        <v>4</v>
      </c>
      <c r="F35" s="11" t="s">
        <v>5</v>
      </c>
      <c r="G35" s="11" t="str">
        <f t="shared" si="6"/>
        <v>Đỗ</v>
      </c>
      <c r="H35" s="11" t="s">
        <v>7</v>
      </c>
      <c r="J35" s="11" t="s">
        <v>9</v>
      </c>
    </row>
    <row r="36" spans="1:10" x14ac:dyDescent="0.25">
      <c r="A36" s="9">
        <f>IF(COUNTA(B36)=0," ",SUBTOTAL(3,$B$2:B36))</f>
        <v>35</v>
      </c>
      <c r="B36" s="10" t="s">
        <v>41</v>
      </c>
      <c r="C36" s="11" t="s">
        <v>4</v>
      </c>
      <c r="D36" s="12">
        <f>VLOOKUP(B36,'[1]9A'!$J:$K,2,0)</f>
        <v>52.3</v>
      </c>
      <c r="E36" s="11">
        <f t="shared" si="7"/>
        <v>4</v>
      </c>
      <c r="F36" s="11" t="s">
        <v>5</v>
      </c>
      <c r="G36" s="11" t="str">
        <f t="shared" si="6"/>
        <v>Đỗ</v>
      </c>
      <c r="H36" s="11" t="s">
        <v>6</v>
      </c>
      <c r="J36" s="11" t="s">
        <v>9</v>
      </c>
    </row>
    <row r="37" spans="1:10" x14ac:dyDescent="0.25">
      <c r="A37" s="9">
        <f>IF(COUNTA(B37)=0," ",SUBTOTAL(3,$B$2:B37))</f>
        <v>36</v>
      </c>
      <c r="B37" s="10" t="s">
        <v>42</v>
      </c>
      <c r="C37" s="11" t="s">
        <v>4</v>
      </c>
      <c r="D37" s="12">
        <f>VLOOKUP(B37,'[1]9A'!$J:$K,2,0)</f>
        <v>52.25</v>
      </c>
      <c r="E37" s="11">
        <f t="shared" si="7"/>
        <v>3</v>
      </c>
      <c r="F37" s="11" t="s">
        <v>5</v>
      </c>
      <c r="G37" s="11" t="str">
        <f t="shared" si="6"/>
        <v>Đỗ</v>
      </c>
      <c r="H37" s="11" t="s">
        <v>9</v>
      </c>
      <c r="J37" s="11"/>
    </row>
    <row r="38" spans="1:10" x14ac:dyDescent="0.25">
      <c r="A38" s="9">
        <f>IF(COUNTA(B38)=0," ",SUBTOTAL(3,$B$2:B38))</f>
        <v>37</v>
      </c>
      <c r="B38" s="10" t="s">
        <v>43</v>
      </c>
      <c r="C38" s="11" t="s">
        <v>4</v>
      </c>
      <c r="D38" s="12">
        <f>VLOOKUP(B38,'[1]9A'!$J:$K,2,0)</f>
        <v>51.5</v>
      </c>
      <c r="E38" s="11">
        <f t="shared" si="7"/>
        <v>4</v>
      </c>
      <c r="F38" s="11" t="s">
        <v>5</v>
      </c>
      <c r="G38" s="11" t="str">
        <f t="shared" si="6"/>
        <v>Đỗ</v>
      </c>
      <c r="H38" s="11" t="s">
        <v>6</v>
      </c>
      <c r="J38" s="11" t="s">
        <v>9</v>
      </c>
    </row>
    <row r="39" spans="1:10" x14ac:dyDescent="0.25">
      <c r="A39" s="9">
        <f>IF(COUNTA(B39)=0," ",SUBTOTAL(3,$B$2:B39))</f>
        <v>38</v>
      </c>
      <c r="B39" s="10" t="s">
        <v>45</v>
      </c>
      <c r="C39" s="11" t="s">
        <v>4</v>
      </c>
      <c r="D39" s="12">
        <f>VLOOKUP(B39,'[1]9A'!$J:$K,2,0)</f>
        <v>49.5</v>
      </c>
      <c r="E39" s="11">
        <f t="shared" si="7"/>
        <v>4</v>
      </c>
      <c r="F39" s="11" t="s">
        <v>5</v>
      </c>
      <c r="G39" s="11" t="str">
        <f t="shared" si="6"/>
        <v>Đỗ</v>
      </c>
      <c r="H39" s="11" t="s">
        <v>7</v>
      </c>
      <c r="J39" s="11" t="s">
        <v>9</v>
      </c>
    </row>
  </sheetData>
  <sortState ref="B2:J39">
    <sortCondition ref="F2:F39"/>
  </sortState>
  <conditionalFormatting sqref="Q2:S9">
    <cfRule type="cellIs" dxfId="26" priority="4" operator="equal">
      <formula>0</formula>
    </cfRule>
    <cfRule type="containsText" dxfId="25" priority="5" operator="containsText" text="1">
      <formula>NOT(ISERROR(SEARCH("1",Q2)))</formula>
    </cfRule>
  </conditionalFormatting>
  <conditionalFormatting sqref="G1:G1048576">
    <cfRule type="containsText" dxfId="24" priority="3" operator="containsText" text="Trượt">
      <formula>NOT(ISERROR(SEARCH("Trượt",G1)))</formula>
    </cfRule>
  </conditionalFormatting>
  <conditionalFormatting sqref="I1:I1048576">
    <cfRule type="containsText" dxfId="23" priority="2" operator="containsText" text="Trượt">
      <formula>NOT(ISERROR(SEARCH("Trượt",I1)))</formula>
    </cfRule>
  </conditionalFormatting>
  <conditionalFormatting sqref="K1:K1048576">
    <cfRule type="containsText" dxfId="22" priority="1" operator="containsText" text="Trượt">
      <formula>NOT(ISERROR(SEARCH("Trượt",K1)))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F0AE2-9057-4837-8BCD-3DA65C5DC669}">
  <dimension ref="A1:R31"/>
  <sheetViews>
    <sheetView tabSelected="1" topLeftCell="A4" zoomScale="85" zoomScaleNormal="85" workbookViewId="0">
      <selection activeCell="L16" sqref="L16"/>
    </sheetView>
  </sheetViews>
  <sheetFormatPr defaultRowHeight="14.25" x14ac:dyDescent="0.2"/>
  <cols>
    <col min="1" max="1" width="4.5" bestFit="1" customWidth="1"/>
    <col min="2" max="2" width="29.5" bestFit="1" customWidth="1"/>
    <col min="3" max="3" width="4.75" bestFit="1" customWidth="1"/>
    <col min="4" max="4" width="15.75" bestFit="1" customWidth="1"/>
    <col min="5" max="5" width="6.625" bestFit="1" customWidth="1"/>
    <col min="6" max="6" width="9.25" bestFit="1" customWidth="1"/>
    <col min="7" max="7" width="18.75" bestFit="1" customWidth="1"/>
    <col min="8" max="8" width="23.5" bestFit="1" customWidth="1"/>
    <col min="9" max="9" width="12.75" bestFit="1" customWidth="1"/>
    <col min="10" max="10" width="22" customWidth="1"/>
    <col min="11" max="11" width="11.625" customWidth="1"/>
    <col min="12" max="12" width="23.25" bestFit="1" customWidth="1"/>
  </cols>
  <sheetData>
    <row r="1" spans="1:18" ht="31.5" x14ac:dyDescent="0.25">
      <c r="A1" s="8" t="s">
        <v>0</v>
      </c>
      <c r="B1" s="7" t="s">
        <v>47</v>
      </c>
      <c r="C1" s="8" t="s">
        <v>173</v>
      </c>
      <c r="D1" s="8" t="s">
        <v>49</v>
      </c>
      <c r="E1" s="8" t="s">
        <v>48</v>
      </c>
      <c r="F1" s="8" t="s">
        <v>1</v>
      </c>
      <c r="G1" s="8" t="s">
        <v>178</v>
      </c>
      <c r="H1" s="8" t="s">
        <v>2</v>
      </c>
      <c r="I1" s="8" t="s">
        <v>181</v>
      </c>
      <c r="J1" s="8" t="s">
        <v>3</v>
      </c>
      <c r="K1" s="8" t="s">
        <v>182</v>
      </c>
      <c r="L1" s="15" t="s">
        <v>174</v>
      </c>
      <c r="M1" s="16" t="s">
        <v>175</v>
      </c>
      <c r="N1" s="16" t="s">
        <v>176</v>
      </c>
      <c r="O1" s="16" t="s">
        <v>177</v>
      </c>
      <c r="P1" s="16" t="s">
        <v>183</v>
      </c>
      <c r="Q1" s="16" t="s">
        <v>184</v>
      </c>
      <c r="R1" s="16" t="s">
        <v>185</v>
      </c>
    </row>
    <row r="2" spans="1:18" ht="15.75" x14ac:dyDescent="0.25">
      <c r="A2" s="13">
        <f>IF(COUNTA(B2)=0," ",SUBTOTAL(3,$B$2:B2))</f>
        <v>1</v>
      </c>
      <c r="B2" s="10" t="s">
        <v>60</v>
      </c>
      <c r="C2" s="13" t="s">
        <v>50</v>
      </c>
      <c r="D2" s="12">
        <v>44.2</v>
      </c>
      <c r="E2" s="11">
        <f t="shared" ref="E2:E31" si="0">COUNTA(F2:J2)</f>
        <v>4</v>
      </c>
      <c r="F2" s="11" t="s">
        <v>7</v>
      </c>
      <c r="G2" s="11" t="str">
        <f t="shared" ref="G2:G31" si="1">IF(VLOOKUP(F2,L:O,2,0)=0,"Chưa có điểm chuẩn",IF(D2-VLOOKUP(F2,L:M,2,0)&gt;=0,"Đỗ","Trượt"))</f>
        <v>Đỗ</v>
      </c>
      <c r="H2" s="11" t="s">
        <v>8</v>
      </c>
      <c r="I2" s="11" t="str">
        <f t="shared" ref="I2:I29" si="2">IF(AND(H2&lt;&gt;"",G2="Trượt"),IF(D2-VLOOKUP(F2,L:N,3,0)&gt;=0,"Đỗ","Trượt"),"")</f>
        <v/>
      </c>
      <c r="J2" s="11"/>
      <c r="K2" s="14" t="str">
        <f t="shared" ref="K2:K31" si="3">IF(AND(H2&lt;&gt;"",G2="Trượt",I2="Trượt"),IF(D2-VLOOKUP(F2,L:O,4,0)&gt;=0,"Đỗ","Trượt"),"")</f>
        <v/>
      </c>
      <c r="L2" s="11" t="s">
        <v>58</v>
      </c>
      <c r="M2" s="14">
        <v>27.95</v>
      </c>
      <c r="N2" s="14">
        <v>28.95</v>
      </c>
      <c r="O2" s="14">
        <v>29.95</v>
      </c>
      <c r="P2" s="17">
        <f t="shared" ref="P2:P9" si="4">COUNTIFS(G:G,"Trượt",F:F,$L2)</f>
        <v>0</v>
      </c>
      <c r="Q2" s="17">
        <f t="shared" ref="Q2:Q9" si="5">COUNTIFS(I:I,"Trượt",H:H,$L2)</f>
        <v>0</v>
      </c>
      <c r="R2" s="17">
        <f t="shared" ref="R2:R9" si="6">COUNTIFS(K:K,"Trượt",J:J,$L2)</f>
        <v>1</v>
      </c>
    </row>
    <row r="3" spans="1:18" ht="15.75" x14ac:dyDescent="0.25">
      <c r="A3" s="13">
        <f>IF(COUNTA(B3)=0," ",SUBTOTAL(3,$B$2:B3))</f>
        <v>2</v>
      </c>
      <c r="B3" s="10" t="s">
        <v>61</v>
      </c>
      <c r="C3" s="13" t="s">
        <v>50</v>
      </c>
      <c r="D3" s="12">
        <v>40.549999999999997</v>
      </c>
      <c r="E3" s="11">
        <f t="shared" si="0"/>
        <v>4</v>
      </c>
      <c r="F3" s="11" t="s">
        <v>7</v>
      </c>
      <c r="G3" s="11" t="str">
        <f t="shared" si="1"/>
        <v>Đỗ</v>
      </c>
      <c r="H3" s="11" t="s">
        <v>58</v>
      </c>
      <c r="I3" s="11" t="str">
        <f t="shared" si="2"/>
        <v/>
      </c>
      <c r="J3" s="11"/>
      <c r="K3" s="14" t="str">
        <f t="shared" si="3"/>
        <v/>
      </c>
      <c r="L3" s="11" t="s">
        <v>7</v>
      </c>
      <c r="M3" s="14">
        <v>33.5</v>
      </c>
      <c r="N3" s="14">
        <v>34.5</v>
      </c>
      <c r="O3" s="14">
        <v>35.5</v>
      </c>
      <c r="P3" s="17">
        <f t="shared" si="4"/>
        <v>4</v>
      </c>
      <c r="Q3" s="17">
        <f t="shared" si="5"/>
        <v>0</v>
      </c>
      <c r="R3" s="17">
        <f t="shared" si="6"/>
        <v>0</v>
      </c>
    </row>
    <row r="4" spans="1:18" ht="15.75" x14ac:dyDescent="0.25">
      <c r="A4" s="13">
        <f>IF(COUNTA(B4)=0," ",SUBTOTAL(3,$B$2:B4))</f>
        <v>3</v>
      </c>
      <c r="B4" s="10" t="s">
        <v>63</v>
      </c>
      <c r="C4" s="13" t="s">
        <v>50</v>
      </c>
      <c r="D4" s="12">
        <v>43.75</v>
      </c>
      <c r="E4" s="11">
        <f t="shared" si="0"/>
        <v>4</v>
      </c>
      <c r="F4" s="11" t="s">
        <v>7</v>
      </c>
      <c r="G4" s="11" t="str">
        <f t="shared" si="1"/>
        <v>Đỗ</v>
      </c>
      <c r="H4" s="11" t="s">
        <v>8</v>
      </c>
      <c r="I4" s="11" t="str">
        <f t="shared" si="2"/>
        <v/>
      </c>
      <c r="J4" s="11"/>
      <c r="K4" s="14" t="str">
        <f t="shared" si="3"/>
        <v/>
      </c>
      <c r="L4" s="11" t="s">
        <v>56</v>
      </c>
      <c r="M4" s="14">
        <v>38.950000000000003</v>
      </c>
      <c r="N4" s="14">
        <v>39.950000000000003</v>
      </c>
      <c r="O4" s="14">
        <v>40.950000000000003</v>
      </c>
      <c r="P4" s="17">
        <f t="shared" si="4"/>
        <v>0</v>
      </c>
      <c r="Q4" s="17">
        <f t="shared" si="5"/>
        <v>0</v>
      </c>
      <c r="R4" s="17">
        <f t="shared" si="6"/>
        <v>0</v>
      </c>
    </row>
    <row r="5" spans="1:18" ht="15.75" x14ac:dyDescent="0.25">
      <c r="A5" s="13">
        <f>IF(COUNTA(B5)=0," ",SUBTOTAL(3,$B$2:B5))</f>
        <v>4</v>
      </c>
      <c r="B5" s="10" t="s">
        <v>65</v>
      </c>
      <c r="C5" s="13" t="s">
        <v>50</v>
      </c>
      <c r="D5" s="12">
        <v>30.3</v>
      </c>
      <c r="E5" s="11">
        <f t="shared" si="0"/>
        <v>4</v>
      </c>
      <c r="F5" s="11" t="s">
        <v>7</v>
      </c>
      <c r="G5" s="11" t="str">
        <f t="shared" si="1"/>
        <v>Trượt</v>
      </c>
      <c r="H5" s="11" t="s">
        <v>8</v>
      </c>
      <c r="I5" s="11" t="s">
        <v>186</v>
      </c>
      <c r="J5" s="11"/>
      <c r="K5" s="14" t="str">
        <f t="shared" si="3"/>
        <v/>
      </c>
      <c r="L5" s="11" t="s">
        <v>51</v>
      </c>
      <c r="M5" s="14" t="s">
        <v>188</v>
      </c>
      <c r="N5" s="14">
        <v>25.7</v>
      </c>
      <c r="O5" s="14">
        <v>26.7</v>
      </c>
      <c r="P5" s="17">
        <f t="shared" si="4"/>
        <v>0</v>
      </c>
      <c r="Q5" s="17">
        <f t="shared" si="5"/>
        <v>2</v>
      </c>
      <c r="R5" s="17">
        <f t="shared" si="6"/>
        <v>0</v>
      </c>
    </row>
    <row r="6" spans="1:18" ht="15.75" x14ac:dyDescent="0.25">
      <c r="A6" s="13">
        <f>IF(COUNTA(B6)=0," ",SUBTOTAL(3,$B$2:B6))</f>
        <v>5</v>
      </c>
      <c r="B6" s="10" t="s">
        <v>69</v>
      </c>
      <c r="C6" s="13" t="s">
        <v>50</v>
      </c>
      <c r="D6" s="12">
        <v>44.05</v>
      </c>
      <c r="E6" s="11">
        <f t="shared" si="0"/>
        <v>3</v>
      </c>
      <c r="F6" s="11" t="s">
        <v>7</v>
      </c>
      <c r="G6" s="11" t="str">
        <f t="shared" si="1"/>
        <v>Đỗ</v>
      </c>
      <c r="H6" s="11" t="s">
        <v>8</v>
      </c>
      <c r="I6" s="11"/>
      <c r="J6" s="11"/>
      <c r="K6" s="14" t="str">
        <f t="shared" si="3"/>
        <v/>
      </c>
      <c r="L6" s="11" t="s">
        <v>5</v>
      </c>
      <c r="M6" s="14">
        <v>42.5</v>
      </c>
      <c r="N6" s="14">
        <v>43.5</v>
      </c>
      <c r="O6" s="14">
        <v>44.5</v>
      </c>
      <c r="P6" s="17">
        <f t="shared" si="4"/>
        <v>3</v>
      </c>
      <c r="Q6" s="17">
        <f t="shared" si="5"/>
        <v>0</v>
      </c>
      <c r="R6" s="17">
        <f t="shared" si="6"/>
        <v>0</v>
      </c>
    </row>
    <row r="7" spans="1:18" ht="15.75" x14ac:dyDescent="0.25">
      <c r="A7" s="13">
        <f>IF(COUNTA(B7)=0," ",SUBTOTAL(3,$B$2:B7))</f>
        <v>6</v>
      </c>
      <c r="B7" s="10" t="s">
        <v>71</v>
      </c>
      <c r="C7" s="13" t="s">
        <v>50</v>
      </c>
      <c r="D7" s="12">
        <v>41</v>
      </c>
      <c r="E7" s="11">
        <f t="shared" si="0"/>
        <v>5</v>
      </c>
      <c r="F7" s="11" t="s">
        <v>7</v>
      </c>
      <c r="G7" s="11" t="str">
        <f t="shared" si="1"/>
        <v>Đỗ</v>
      </c>
      <c r="H7" s="11" t="s">
        <v>6</v>
      </c>
      <c r="I7" s="11" t="str">
        <f t="shared" si="2"/>
        <v/>
      </c>
      <c r="J7" s="11" t="s">
        <v>8</v>
      </c>
      <c r="K7" s="14" t="str">
        <f t="shared" si="3"/>
        <v/>
      </c>
      <c r="L7" s="11" t="s">
        <v>6</v>
      </c>
      <c r="M7" s="14">
        <v>33.71</v>
      </c>
      <c r="N7" s="14">
        <v>34.71</v>
      </c>
      <c r="O7" s="14">
        <v>35.71</v>
      </c>
      <c r="P7" s="17">
        <f t="shared" si="4"/>
        <v>0</v>
      </c>
      <c r="Q7" s="17">
        <f t="shared" si="5"/>
        <v>1</v>
      </c>
      <c r="R7" s="17">
        <f t="shared" si="6"/>
        <v>0</v>
      </c>
    </row>
    <row r="8" spans="1:18" ht="15.75" x14ac:dyDescent="0.25">
      <c r="A8" s="13">
        <f>IF(COUNTA(B8)=0," ",SUBTOTAL(3,$B$2:B8))</f>
        <v>7</v>
      </c>
      <c r="B8" s="10" t="s">
        <v>72</v>
      </c>
      <c r="C8" s="13" t="s">
        <v>50</v>
      </c>
      <c r="D8" s="12">
        <v>28.4</v>
      </c>
      <c r="E8" s="11">
        <f t="shared" si="0"/>
        <v>4</v>
      </c>
      <c r="F8" s="11" t="s">
        <v>7</v>
      </c>
      <c r="G8" s="11" t="str">
        <f t="shared" si="1"/>
        <v>Trượt</v>
      </c>
      <c r="H8" s="11" t="s">
        <v>8</v>
      </c>
      <c r="I8" s="11" t="s">
        <v>186</v>
      </c>
      <c r="J8" s="11"/>
      <c r="K8" s="14" t="str">
        <f t="shared" si="3"/>
        <v/>
      </c>
      <c r="L8" s="11" t="s">
        <v>57</v>
      </c>
      <c r="M8" s="14"/>
      <c r="N8" s="14">
        <v>42.85</v>
      </c>
      <c r="O8" s="14">
        <v>43.85</v>
      </c>
      <c r="P8" s="17">
        <f t="shared" si="4"/>
        <v>0</v>
      </c>
      <c r="Q8" s="17">
        <f t="shared" si="5"/>
        <v>0</v>
      </c>
      <c r="R8" s="17">
        <f t="shared" si="6"/>
        <v>0</v>
      </c>
    </row>
    <row r="9" spans="1:18" ht="15.75" x14ac:dyDescent="0.25">
      <c r="A9" s="13">
        <f>IF(COUNTA(B9)=0," ",SUBTOTAL(3,$B$2:B9))</f>
        <v>8</v>
      </c>
      <c r="B9" s="10" t="s">
        <v>73</v>
      </c>
      <c r="C9" s="13" t="s">
        <v>50</v>
      </c>
      <c r="D9" s="12">
        <v>48.8</v>
      </c>
      <c r="E9" s="11">
        <f t="shared" si="0"/>
        <v>5</v>
      </c>
      <c r="F9" s="11" t="s">
        <v>7</v>
      </c>
      <c r="G9" s="11" t="str">
        <f t="shared" si="1"/>
        <v>Đỗ</v>
      </c>
      <c r="H9" s="11" t="s">
        <v>6</v>
      </c>
      <c r="I9" s="11" t="str">
        <f t="shared" si="2"/>
        <v/>
      </c>
      <c r="J9" s="11" t="s">
        <v>8</v>
      </c>
      <c r="K9" s="14" t="str">
        <f t="shared" si="3"/>
        <v/>
      </c>
      <c r="L9" s="11" t="s">
        <v>8</v>
      </c>
      <c r="M9" s="14">
        <v>27</v>
      </c>
      <c r="N9" s="14">
        <v>28.05</v>
      </c>
      <c r="O9" s="14">
        <v>29.05</v>
      </c>
      <c r="P9" s="17">
        <f t="shared" si="4"/>
        <v>4</v>
      </c>
      <c r="Q9" s="17">
        <f t="shared" si="5"/>
        <v>0</v>
      </c>
      <c r="R9" s="17">
        <f t="shared" si="6"/>
        <v>0</v>
      </c>
    </row>
    <row r="10" spans="1:18" ht="15.75" x14ac:dyDescent="0.25">
      <c r="A10" s="13">
        <f>IF(COUNTA(B10)=0," ",SUBTOTAL(3,$B$2:B10))</f>
        <v>9</v>
      </c>
      <c r="B10" s="10" t="s">
        <v>76</v>
      </c>
      <c r="C10" s="13" t="s">
        <v>50</v>
      </c>
      <c r="D10" s="12">
        <v>42.15</v>
      </c>
      <c r="E10" s="11">
        <f t="shared" si="0"/>
        <v>4</v>
      </c>
      <c r="F10" s="11" t="s">
        <v>7</v>
      </c>
      <c r="G10" s="11" t="str">
        <f t="shared" si="1"/>
        <v>Đỗ</v>
      </c>
      <c r="H10" s="11" t="s">
        <v>8</v>
      </c>
      <c r="I10" s="11" t="str">
        <f t="shared" si="2"/>
        <v/>
      </c>
      <c r="J10" s="11"/>
      <c r="K10" s="14" t="str">
        <f t="shared" si="3"/>
        <v/>
      </c>
    </row>
    <row r="11" spans="1:18" ht="15.75" x14ac:dyDescent="0.25">
      <c r="A11" s="13">
        <f>IF(COUNTA(B11)=0," ",SUBTOTAL(3,$B$2:B11))</f>
        <v>10</v>
      </c>
      <c r="B11" s="10" t="s">
        <v>78</v>
      </c>
      <c r="C11" s="13" t="s">
        <v>50</v>
      </c>
      <c r="D11" s="12">
        <v>39.9</v>
      </c>
      <c r="E11" s="11">
        <f t="shared" si="0"/>
        <v>4</v>
      </c>
      <c r="F11" s="11" t="s">
        <v>7</v>
      </c>
      <c r="G11" s="11" t="str">
        <f t="shared" si="1"/>
        <v>Đỗ</v>
      </c>
      <c r="H11" s="11" t="s">
        <v>8</v>
      </c>
      <c r="I11" s="11" t="str">
        <f t="shared" si="2"/>
        <v/>
      </c>
      <c r="J11" s="11"/>
      <c r="K11" s="14" t="str">
        <f t="shared" si="3"/>
        <v/>
      </c>
    </row>
    <row r="12" spans="1:18" ht="15.75" x14ac:dyDescent="0.25">
      <c r="A12" s="13">
        <f>IF(COUNTA(B12)=0," ",SUBTOTAL(3,$B$2:B12))</f>
        <v>11</v>
      </c>
      <c r="B12" s="10" t="s">
        <v>80</v>
      </c>
      <c r="C12" s="13" t="s">
        <v>50</v>
      </c>
      <c r="D12" s="12">
        <v>31.85</v>
      </c>
      <c r="E12" s="11">
        <f t="shared" si="0"/>
        <v>4</v>
      </c>
      <c r="F12" s="11" t="s">
        <v>7</v>
      </c>
      <c r="G12" s="11" t="str">
        <f t="shared" si="1"/>
        <v>Trượt</v>
      </c>
      <c r="H12" s="11" t="s">
        <v>8</v>
      </c>
      <c r="I12" s="11" t="s">
        <v>186</v>
      </c>
      <c r="J12" s="11"/>
      <c r="K12" s="14" t="str">
        <f t="shared" si="3"/>
        <v/>
      </c>
      <c r="L12" s="19" t="s">
        <v>192</v>
      </c>
    </row>
    <row r="13" spans="1:18" ht="18" x14ac:dyDescent="0.25">
      <c r="A13" s="13">
        <f>IF(COUNTA(B13)=0," ",SUBTOTAL(3,$B$2:B13))</f>
        <v>12</v>
      </c>
      <c r="B13" s="10" t="s">
        <v>84</v>
      </c>
      <c r="C13" s="13" t="s">
        <v>50</v>
      </c>
      <c r="D13" s="12">
        <v>49.65</v>
      </c>
      <c r="E13" s="11">
        <f t="shared" si="0"/>
        <v>4</v>
      </c>
      <c r="F13" s="11" t="s">
        <v>7</v>
      </c>
      <c r="G13" s="11" t="str">
        <f t="shared" si="1"/>
        <v>Đỗ</v>
      </c>
      <c r="H13" s="11" t="s">
        <v>58</v>
      </c>
      <c r="I13" s="11" t="str">
        <f t="shared" si="2"/>
        <v/>
      </c>
      <c r="J13" s="11"/>
      <c r="K13" s="14" t="str">
        <f t="shared" si="3"/>
        <v/>
      </c>
      <c r="L13" s="21" t="s">
        <v>196</v>
      </c>
    </row>
    <row r="14" spans="1:18" ht="15.75" x14ac:dyDescent="0.25">
      <c r="A14" s="13">
        <f>IF(COUNTA(B14)=0," ",SUBTOTAL(3,$B$2:B14))</f>
        <v>13</v>
      </c>
      <c r="B14" s="10" t="s">
        <v>85</v>
      </c>
      <c r="C14" s="13" t="s">
        <v>50</v>
      </c>
      <c r="D14" s="12">
        <v>31.2</v>
      </c>
      <c r="E14" s="11">
        <f t="shared" si="0"/>
        <v>4</v>
      </c>
      <c r="F14" s="11" t="s">
        <v>7</v>
      </c>
      <c r="G14" s="11" t="str">
        <f t="shared" si="1"/>
        <v>Trượt</v>
      </c>
      <c r="H14" s="11" t="s">
        <v>8</v>
      </c>
      <c r="I14" s="11" t="s">
        <v>186</v>
      </c>
      <c r="J14" s="11"/>
      <c r="K14" s="14" t="str">
        <f t="shared" si="3"/>
        <v/>
      </c>
    </row>
    <row r="15" spans="1:18" ht="15.75" x14ac:dyDescent="0.25">
      <c r="A15" s="13">
        <f>IF(COUNTA(B15)=0," ",SUBTOTAL(3,$B$2:B15))</f>
        <v>14</v>
      </c>
      <c r="B15" s="10" t="s">
        <v>88</v>
      </c>
      <c r="C15" s="13" t="s">
        <v>50</v>
      </c>
      <c r="D15" s="12">
        <v>25.55</v>
      </c>
      <c r="E15" s="11">
        <f t="shared" si="0"/>
        <v>4</v>
      </c>
      <c r="F15" s="11" t="s">
        <v>51</v>
      </c>
      <c r="G15" s="11" t="s">
        <v>186</v>
      </c>
      <c r="H15" s="11" t="s">
        <v>8</v>
      </c>
      <c r="I15" s="11" t="str">
        <f t="shared" si="2"/>
        <v/>
      </c>
      <c r="J15" s="11"/>
      <c r="K15" s="14" t="str">
        <f t="shared" si="3"/>
        <v/>
      </c>
    </row>
    <row r="16" spans="1:18" ht="15.75" x14ac:dyDescent="0.25">
      <c r="A16" s="13">
        <f>IF(COUNTA(B16)=0," ",SUBTOTAL(3,$B$2:B16))</f>
        <v>15</v>
      </c>
      <c r="B16" s="10" t="s">
        <v>62</v>
      </c>
      <c r="C16" s="13" t="s">
        <v>50</v>
      </c>
      <c r="D16" s="12">
        <v>33.799999999999997</v>
      </c>
      <c r="E16" s="11">
        <f t="shared" si="0"/>
        <v>4</v>
      </c>
      <c r="F16" s="11" t="s">
        <v>5</v>
      </c>
      <c r="G16" s="11" t="str">
        <f t="shared" si="1"/>
        <v>Trượt</v>
      </c>
      <c r="H16" s="11" t="s">
        <v>6</v>
      </c>
      <c r="I16" s="11" t="s">
        <v>187</v>
      </c>
      <c r="J16" s="11"/>
      <c r="K16" s="14"/>
    </row>
    <row r="17" spans="1:11" ht="15.75" x14ac:dyDescent="0.25">
      <c r="A17" s="13">
        <f>IF(COUNTA(B17)=0," ",SUBTOTAL(3,$B$2:B17))</f>
        <v>16</v>
      </c>
      <c r="B17" s="10" t="s">
        <v>64</v>
      </c>
      <c r="C17" s="13" t="s">
        <v>50</v>
      </c>
      <c r="D17" s="12">
        <v>34.4</v>
      </c>
      <c r="E17" s="11">
        <f t="shared" si="0"/>
        <v>4</v>
      </c>
      <c r="F17" s="11" t="s">
        <v>5</v>
      </c>
      <c r="G17" s="11" t="str">
        <f t="shared" si="1"/>
        <v>Trượt</v>
      </c>
      <c r="H17" s="11" t="s">
        <v>8</v>
      </c>
      <c r="I17" s="11" t="s">
        <v>186</v>
      </c>
      <c r="J17" s="11"/>
      <c r="K17" s="14" t="str">
        <f t="shared" si="3"/>
        <v/>
      </c>
    </row>
    <row r="18" spans="1:11" ht="15.75" x14ac:dyDescent="0.25">
      <c r="A18" s="13">
        <f>IF(COUNTA(B18)=0," ",SUBTOTAL(3,$B$2:B18))</f>
        <v>17</v>
      </c>
      <c r="B18" s="10" t="s">
        <v>66</v>
      </c>
      <c r="C18" s="13" t="s">
        <v>50</v>
      </c>
      <c r="D18" s="12">
        <v>46.85</v>
      </c>
      <c r="E18" s="11">
        <f t="shared" si="0"/>
        <v>4</v>
      </c>
      <c r="F18" s="11" t="s">
        <v>5</v>
      </c>
      <c r="G18" s="11" t="str">
        <f t="shared" si="1"/>
        <v>Đỗ</v>
      </c>
      <c r="H18" s="11" t="s">
        <v>8</v>
      </c>
      <c r="I18" s="11" t="str">
        <f t="shared" si="2"/>
        <v/>
      </c>
      <c r="J18" s="11"/>
      <c r="K18" s="14" t="str">
        <f t="shared" si="3"/>
        <v/>
      </c>
    </row>
    <row r="19" spans="1:11" ht="15.75" x14ac:dyDescent="0.25">
      <c r="A19" s="13">
        <f>IF(COUNTA(B19)=0," ",SUBTOTAL(3,$B$2:B19))</f>
        <v>18</v>
      </c>
      <c r="B19" s="10" t="s">
        <v>67</v>
      </c>
      <c r="C19" s="13" t="s">
        <v>50</v>
      </c>
      <c r="D19" s="12">
        <v>50.3</v>
      </c>
      <c r="E19" s="11">
        <f t="shared" si="0"/>
        <v>5</v>
      </c>
      <c r="F19" s="11" t="s">
        <v>5</v>
      </c>
      <c r="G19" s="11" t="str">
        <f t="shared" si="1"/>
        <v>Đỗ</v>
      </c>
      <c r="H19" s="11" t="s">
        <v>6</v>
      </c>
      <c r="I19" s="11" t="str">
        <f t="shared" si="2"/>
        <v/>
      </c>
      <c r="J19" s="11" t="s">
        <v>8</v>
      </c>
      <c r="K19" s="14" t="str">
        <f t="shared" si="3"/>
        <v/>
      </c>
    </row>
    <row r="20" spans="1:11" ht="15.75" x14ac:dyDescent="0.25">
      <c r="A20" s="13">
        <f>IF(COUNTA(B20)=0," ",SUBTOTAL(3,$B$2:B20))</f>
        <v>19</v>
      </c>
      <c r="B20" s="10" t="s">
        <v>74</v>
      </c>
      <c r="C20" s="13" t="s">
        <v>50</v>
      </c>
      <c r="D20" s="12">
        <v>47.5</v>
      </c>
      <c r="E20" s="11">
        <f t="shared" si="0"/>
        <v>5</v>
      </c>
      <c r="F20" s="11" t="s">
        <v>5</v>
      </c>
      <c r="G20" s="11" t="str">
        <f t="shared" si="1"/>
        <v>Đỗ</v>
      </c>
      <c r="H20" s="11" t="s">
        <v>6</v>
      </c>
      <c r="I20" s="11" t="str">
        <f t="shared" si="2"/>
        <v/>
      </c>
      <c r="J20" s="11" t="s">
        <v>8</v>
      </c>
      <c r="K20" s="14" t="str">
        <f t="shared" si="3"/>
        <v/>
      </c>
    </row>
    <row r="21" spans="1:11" ht="15.75" x14ac:dyDescent="0.25">
      <c r="A21" s="13">
        <f>IF(COUNTA(B21)=0," ",SUBTOTAL(3,$B$2:B21))</f>
        <v>20</v>
      </c>
      <c r="B21" s="10" t="s">
        <v>81</v>
      </c>
      <c r="C21" s="13" t="s">
        <v>50</v>
      </c>
      <c r="D21" s="12">
        <v>37.799999999999997</v>
      </c>
      <c r="E21" s="11">
        <f t="shared" si="0"/>
        <v>5</v>
      </c>
      <c r="F21" s="11" t="s">
        <v>5</v>
      </c>
      <c r="G21" s="11" t="str">
        <f t="shared" si="1"/>
        <v>Trượt</v>
      </c>
      <c r="H21" s="11" t="s">
        <v>6</v>
      </c>
      <c r="I21" s="11" t="s">
        <v>186</v>
      </c>
      <c r="J21" s="11" t="s">
        <v>8</v>
      </c>
      <c r="K21" s="14" t="str">
        <f t="shared" si="3"/>
        <v/>
      </c>
    </row>
    <row r="22" spans="1:11" ht="15.75" x14ac:dyDescent="0.25">
      <c r="A22" s="13">
        <f>IF(COUNTA(B22)=0," ",SUBTOTAL(3,$B$2:B22))</f>
        <v>21</v>
      </c>
      <c r="B22" s="10" t="s">
        <v>82</v>
      </c>
      <c r="C22" s="13" t="s">
        <v>50</v>
      </c>
      <c r="D22" s="12">
        <v>49.05</v>
      </c>
      <c r="E22" s="11">
        <f t="shared" si="0"/>
        <v>5</v>
      </c>
      <c r="F22" s="11" t="s">
        <v>5</v>
      </c>
      <c r="G22" s="11" t="str">
        <f t="shared" si="1"/>
        <v>Đỗ</v>
      </c>
      <c r="H22" s="11" t="s">
        <v>7</v>
      </c>
      <c r="I22" s="11" t="str">
        <f t="shared" si="2"/>
        <v/>
      </c>
      <c r="J22" s="11" t="s">
        <v>6</v>
      </c>
      <c r="K22" s="14" t="str">
        <f t="shared" si="3"/>
        <v/>
      </c>
    </row>
    <row r="23" spans="1:11" ht="15.75" x14ac:dyDescent="0.25">
      <c r="A23" s="13">
        <f>IF(COUNTA(B23)=0," ",SUBTOTAL(3,$B$2:B23))</f>
        <v>22</v>
      </c>
      <c r="B23" s="10" t="s">
        <v>83</v>
      </c>
      <c r="C23" s="13" t="s">
        <v>50</v>
      </c>
      <c r="D23" s="12">
        <v>48</v>
      </c>
      <c r="E23" s="11">
        <f t="shared" si="0"/>
        <v>5</v>
      </c>
      <c r="F23" s="11" t="s">
        <v>5</v>
      </c>
      <c r="G23" s="11" t="str">
        <f t="shared" si="1"/>
        <v>Đỗ</v>
      </c>
      <c r="H23" s="11" t="s">
        <v>6</v>
      </c>
      <c r="I23" s="11" t="str">
        <f t="shared" si="2"/>
        <v/>
      </c>
      <c r="J23" s="11" t="s">
        <v>58</v>
      </c>
      <c r="K23" s="14" t="str">
        <f t="shared" si="3"/>
        <v/>
      </c>
    </row>
    <row r="24" spans="1:11" ht="15.75" x14ac:dyDescent="0.25">
      <c r="A24" s="13">
        <f>IF(COUNTA(B24)=0," ",SUBTOTAL(3,$B$2:B24))</f>
        <v>23</v>
      </c>
      <c r="B24" s="10" t="s">
        <v>86</v>
      </c>
      <c r="C24" s="13" t="s">
        <v>50</v>
      </c>
      <c r="D24" s="12">
        <v>48.75</v>
      </c>
      <c r="E24" s="11">
        <f t="shared" si="0"/>
        <v>5</v>
      </c>
      <c r="F24" s="11" t="s">
        <v>5</v>
      </c>
      <c r="G24" s="11" t="str">
        <f t="shared" si="1"/>
        <v>Đỗ</v>
      </c>
      <c r="H24" s="11" t="s">
        <v>6</v>
      </c>
      <c r="I24" s="11" t="str">
        <f t="shared" si="2"/>
        <v/>
      </c>
      <c r="J24" s="11" t="s">
        <v>58</v>
      </c>
      <c r="K24" s="14" t="str">
        <f t="shared" si="3"/>
        <v/>
      </c>
    </row>
    <row r="25" spans="1:11" ht="15.75" x14ac:dyDescent="0.25">
      <c r="A25" s="13">
        <f>IF(COUNTA(B25)=0," ",SUBTOTAL(3,$B$2:B25))</f>
        <v>24</v>
      </c>
      <c r="B25" s="10" t="s">
        <v>59</v>
      </c>
      <c r="C25" s="13" t="s">
        <v>50</v>
      </c>
      <c r="D25" s="12">
        <v>31.55</v>
      </c>
      <c r="E25" s="11">
        <f t="shared" si="0"/>
        <v>3</v>
      </c>
      <c r="F25" s="11" t="s">
        <v>8</v>
      </c>
      <c r="G25" s="11" t="str">
        <f t="shared" si="1"/>
        <v>Đỗ</v>
      </c>
      <c r="H25" s="11"/>
      <c r="I25" s="11" t="str">
        <f t="shared" si="2"/>
        <v/>
      </c>
      <c r="J25" s="11"/>
      <c r="K25" s="14" t="str">
        <f t="shared" si="3"/>
        <v/>
      </c>
    </row>
    <row r="26" spans="1:11" ht="15.75" x14ac:dyDescent="0.25">
      <c r="A26" s="13">
        <f>IF(COUNTA(B26)=0," ",SUBTOTAL(3,$B$2:B26))</f>
        <v>25</v>
      </c>
      <c r="B26" s="10" t="s">
        <v>68</v>
      </c>
      <c r="C26" s="13" t="s">
        <v>50</v>
      </c>
      <c r="D26" s="12">
        <v>23.3</v>
      </c>
      <c r="E26" s="11">
        <f t="shared" si="0"/>
        <v>3</v>
      </c>
      <c r="F26" s="11" t="s">
        <v>8</v>
      </c>
      <c r="G26" s="11" t="str">
        <f t="shared" si="1"/>
        <v>Trượt</v>
      </c>
      <c r="H26" s="11"/>
      <c r="I26" s="11" t="s">
        <v>187</v>
      </c>
      <c r="J26" s="11"/>
      <c r="K26" s="14" t="str">
        <f t="shared" si="3"/>
        <v/>
      </c>
    </row>
    <row r="27" spans="1:11" ht="15.75" x14ac:dyDescent="0.25">
      <c r="A27" s="13">
        <f>IF(COUNTA(B27)=0," ",SUBTOTAL(3,$B$2:B27))</f>
        <v>26</v>
      </c>
      <c r="B27" s="10" t="s">
        <v>70</v>
      </c>
      <c r="C27" s="13" t="s">
        <v>50</v>
      </c>
      <c r="D27" s="12">
        <v>20.85</v>
      </c>
      <c r="E27" s="11">
        <f t="shared" si="0"/>
        <v>5</v>
      </c>
      <c r="F27" s="11" t="s">
        <v>8</v>
      </c>
      <c r="G27" s="11" t="str">
        <f t="shared" si="1"/>
        <v>Trượt</v>
      </c>
      <c r="H27" s="11" t="s">
        <v>51</v>
      </c>
      <c r="I27" s="11" t="s">
        <v>187</v>
      </c>
      <c r="J27" s="11" t="s">
        <v>58</v>
      </c>
      <c r="K27" s="14" t="s">
        <v>187</v>
      </c>
    </row>
    <row r="28" spans="1:11" ht="15.75" x14ac:dyDescent="0.25">
      <c r="A28" s="13">
        <f>IF(COUNTA(B28)=0," ",SUBTOTAL(3,$B$2:B28))</f>
        <v>27</v>
      </c>
      <c r="B28" s="10" t="s">
        <v>75</v>
      </c>
      <c r="C28" s="13" t="s">
        <v>50</v>
      </c>
      <c r="D28" s="12">
        <v>31.15</v>
      </c>
      <c r="E28" s="11">
        <f t="shared" si="0"/>
        <v>4</v>
      </c>
      <c r="F28" s="11" t="s">
        <v>8</v>
      </c>
      <c r="G28" s="11" t="str">
        <f t="shared" si="1"/>
        <v>Đỗ</v>
      </c>
      <c r="H28" s="11" t="s">
        <v>51</v>
      </c>
      <c r="I28" s="11" t="str">
        <f t="shared" si="2"/>
        <v/>
      </c>
      <c r="J28" s="11"/>
      <c r="K28" s="14" t="str">
        <f t="shared" si="3"/>
        <v/>
      </c>
    </row>
    <row r="29" spans="1:11" ht="15.75" x14ac:dyDescent="0.25">
      <c r="A29" s="13">
        <f>IF(COUNTA(B29)=0," ",SUBTOTAL(3,$B$2:B29))</f>
        <v>28</v>
      </c>
      <c r="B29" s="10" t="s">
        <v>77</v>
      </c>
      <c r="C29" s="13" t="s">
        <v>50</v>
      </c>
      <c r="D29" s="12">
        <v>29.1</v>
      </c>
      <c r="E29" s="11">
        <f t="shared" si="0"/>
        <v>3</v>
      </c>
      <c r="F29" s="11" t="s">
        <v>8</v>
      </c>
      <c r="G29" s="11" t="str">
        <f t="shared" si="1"/>
        <v>Đỗ</v>
      </c>
      <c r="H29" s="11"/>
      <c r="I29" s="11" t="str">
        <f t="shared" si="2"/>
        <v/>
      </c>
      <c r="J29" s="11"/>
      <c r="K29" s="14" t="str">
        <f t="shared" si="3"/>
        <v/>
      </c>
    </row>
    <row r="30" spans="1:11" ht="15.75" x14ac:dyDescent="0.25">
      <c r="A30" s="13">
        <f>IF(COUNTA(B30)=0," ",SUBTOTAL(3,$B$2:B30))</f>
        <v>29</v>
      </c>
      <c r="B30" s="10" t="s">
        <v>79</v>
      </c>
      <c r="C30" s="13" t="s">
        <v>50</v>
      </c>
      <c r="D30" s="12">
        <v>22.3</v>
      </c>
      <c r="E30" s="11">
        <f t="shared" si="0"/>
        <v>5</v>
      </c>
      <c r="F30" s="11" t="s">
        <v>8</v>
      </c>
      <c r="G30" s="11" t="str">
        <f t="shared" si="1"/>
        <v>Trượt</v>
      </c>
      <c r="H30" s="11" t="s">
        <v>51</v>
      </c>
      <c r="I30" s="11" t="s">
        <v>187</v>
      </c>
      <c r="J30" s="11" t="s">
        <v>52</v>
      </c>
      <c r="K30" s="14" t="str">
        <f t="shared" si="3"/>
        <v>Trượt</v>
      </c>
    </row>
    <row r="31" spans="1:11" ht="15.75" x14ac:dyDescent="0.25">
      <c r="A31" s="13">
        <f>IF(COUNTA(B31)=0," ",SUBTOTAL(3,$B$2:B31))</f>
        <v>30</v>
      </c>
      <c r="B31" s="10" t="s">
        <v>87</v>
      </c>
      <c r="C31" s="13" t="s">
        <v>50</v>
      </c>
      <c r="D31" s="12">
        <v>21.55</v>
      </c>
      <c r="E31" s="11">
        <f t="shared" si="0"/>
        <v>3</v>
      </c>
      <c r="F31" s="11" t="s">
        <v>8</v>
      </c>
      <c r="G31" s="11" t="str">
        <f t="shared" si="1"/>
        <v>Trượt</v>
      </c>
      <c r="H31" s="11"/>
      <c r="I31" s="11" t="s">
        <v>187</v>
      </c>
      <c r="J31" s="11"/>
      <c r="K31" s="14" t="str">
        <f t="shared" si="3"/>
        <v/>
      </c>
    </row>
  </sheetData>
  <sortState ref="B2:K31">
    <sortCondition ref="F2:F31"/>
  </sortState>
  <conditionalFormatting sqref="G1:G1048576">
    <cfRule type="containsText" dxfId="21" priority="10" operator="containsText" text="Trượt">
      <formula>NOT(ISERROR(SEARCH("Trượt",G1)))</formula>
    </cfRule>
  </conditionalFormatting>
  <conditionalFormatting sqref="I1:I1048576">
    <cfRule type="containsText" dxfId="20" priority="9" operator="containsText" text="Trượt">
      <formula>NOT(ISERROR(SEARCH("Trượt",I1)))</formula>
    </cfRule>
  </conditionalFormatting>
  <conditionalFormatting sqref="K1:K1048576">
    <cfRule type="containsText" dxfId="19" priority="8" operator="containsText" text="Trượt">
      <formula>NOT(ISERROR(SEARCH("Trượt",K1)))</formula>
    </cfRule>
  </conditionalFormatting>
  <conditionalFormatting sqref="P2:R9">
    <cfRule type="cellIs" dxfId="18" priority="1" operator="greaterThan">
      <formula>0</formula>
    </cfRule>
    <cfRule type="cellIs" dxfId="17" priority="2" operator="equal">
      <formula>0</formula>
    </cfRule>
    <cfRule type="containsText" dxfId="16" priority="3" operator="containsText" text="1">
      <formula>NOT(ISERROR(SEARCH("1",P2)))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D8357-9991-42A4-A000-4A64FBC259B9}">
  <dimension ref="A1:R32"/>
  <sheetViews>
    <sheetView topLeftCell="A10" zoomScale="85" zoomScaleNormal="85" workbookViewId="0">
      <selection activeCell="L18" sqref="L18"/>
    </sheetView>
  </sheetViews>
  <sheetFormatPr defaultRowHeight="14.25" x14ac:dyDescent="0.2"/>
  <cols>
    <col min="1" max="1" width="4.625" bestFit="1" customWidth="1"/>
    <col min="2" max="2" width="22.75" bestFit="1" customWidth="1"/>
    <col min="3" max="3" width="5" bestFit="1" customWidth="1"/>
    <col min="4" max="4" width="13.75" bestFit="1" customWidth="1"/>
    <col min="5" max="5" width="6.25" bestFit="1" customWidth="1"/>
    <col min="6" max="6" width="23.5" bestFit="1" customWidth="1"/>
    <col min="7" max="7" width="12.75" bestFit="1" customWidth="1"/>
    <col min="8" max="8" width="23.5" bestFit="1" customWidth="1"/>
    <col min="9" max="9" width="12.75" bestFit="1" customWidth="1"/>
    <col min="10" max="10" width="23.5" bestFit="1" customWidth="1"/>
    <col min="11" max="11" width="12.75" bestFit="1" customWidth="1"/>
    <col min="12" max="12" width="23.25" bestFit="1" customWidth="1"/>
  </cols>
  <sheetData>
    <row r="1" spans="1:18" ht="31.5" x14ac:dyDescent="0.25">
      <c r="A1" s="8" t="s">
        <v>0</v>
      </c>
      <c r="B1" s="7" t="s">
        <v>47</v>
      </c>
      <c r="C1" s="8" t="s">
        <v>173</v>
      </c>
      <c r="D1" s="8" t="s">
        <v>49</v>
      </c>
      <c r="E1" s="8" t="s">
        <v>48</v>
      </c>
      <c r="F1" s="8" t="s">
        <v>1</v>
      </c>
      <c r="G1" s="8" t="s">
        <v>178</v>
      </c>
      <c r="H1" s="8" t="s">
        <v>2</v>
      </c>
      <c r="I1" s="8" t="s">
        <v>181</v>
      </c>
      <c r="J1" s="8" t="s">
        <v>3</v>
      </c>
      <c r="K1" s="8" t="s">
        <v>182</v>
      </c>
      <c r="L1" s="15" t="s">
        <v>174</v>
      </c>
      <c r="M1" s="16" t="s">
        <v>175</v>
      </c>
      <c r="N1" s="16" t="s">
        <v>176</v>
      </c>
      <c r="O1" s="16" t="s">
        <v>177</v>
      </c>
      <c r="P1" s="16" t="s">
        <v>183</v>
      </c>
      <c r="Q1" s="16" t="s">
        <v>184</v>
      </c>
      <c r="R1" s="16" t="s">
        <v>185</v>
      </c>
    </row>
    <row r="2" spans="1:18" ht="15.75" x14ac:dyDescent="0.25">
      <c r="A2" s="13">
        <f>IF(COUNTA(B2)=0," ",SUBTOTAL(3,$B$2:B2))</f>
        <v>1</v>
      </c>
      <c r="B2" s="10" t="s">
        <v>89</v>
      </c>
      <c r="C2" s="13" t="s">
        <v>53</v>
      </c>
      <c r="D2" s="12">
        <v>37.75</v>
      </c>
      <c r="E2" s="11">
        <v>2</v>
      </c>
      <c r="F2" s="11" t="s">
        <v>58</v>
      </c>
      <c r="G2" s="11" t="str">
        <f t="shared" ref="G2:G32" si="0">IF(VLOOKUP(F2,L:O,2,0)=0,"Chưa có điểm chuẩn",IF(D2-VLOOKUP(F2,L:M,2,0)&gt;=0,"Đỗ","Trượt"))</f>
        <v>Đỗ</v>
      </c>
      <c r="H2" s="11" t="s">
        <v>8</v>
      </c>
      <c r="I2" s="11" t="str">
        <f t="shared" ref="I2:I32" si="1">IF(AND(H2&lt;&gt;"",G2="Trượt"),IF(D2-VLOOKUP(F2,L:N,3,0)&gt;=0,"Đỗ","Trượt"),"")</f>
        <v/>
      </c>
      <c r="J2" s="11"/>
      <c r="K2" s="14" t="str">
        <f t="shared" ref="K2:K32" si="2">IF(AND(H2&lt;&gt;"",G2="Trượt",I2="Trượt"),IF(D2-VLOOKUP(F2,L:O,4,0)&gt;=0,"Đỗ","Trượt"),"")</f>
        <v/>
      </c>
      <c r="L2" s="11" t="s">
        <v>58</v>
      </c>
      <c r="M2" s="14">
        <v>27.95</v>
      </c>
      <c r="N2" s="14">
        <v>28.95</v>
      </c>
      <c r="O2" s="14">
        <v>29.95</v>
      </c>
      <c r="P2" s="17">
        <f t="shared" ref="P2:P9" si="3">COUNTIFS(G:G,"Trượt",F:F,$L2)</f>
        <v>0</v>
      </c>
      <c r="Q2" s="17">
        <f t="shared" ref="Q2:Q9" si="4">COUNTIFS(I:I,"Trượt",H:H,$L2)</f>
        <v>0</v>
      </c>
      <c r="R2" s="17">
        <f t="shared" ref="R2:R9" si="5">COUNTIFS(K:K,"Trượt",J:J,$L2)</f>
        <v>0</v>
      </c>
    </row>
    <row r="3" spans="1:18" ht="15.75" x14ac:dyDescent="0.25">
      <c r="A3" s="13">
        <f>IF(COUNTA(B3)=0," ",SUBTOTAL(3,$B$2:B3))</f>
        <v>2</v>
      </c>
      <c r="B3" s="10" t="s">
        <v>115</v>
      </c>
      <c r="C3" s="13" t="s">
        <v>53</v>
      </c>
      <c r="D3" s="12">
        <v>39.85</v>
      </c>
      <c r="E3" s="11">
        <v>3</v>
      </c>
      <c r="F3" s="11" t="s">
        <v>58</v>
      </c>
      <c r="G3" s="11" t="str">
        <f t="shared" si="0"/>
        <v>Đỗ</v>
      </c>
      <c r="H3" s="11" t="s">
        <v>8</v>
      </c>
      <c r="I3" s="11" t="str">
        <f t="shared" si="1"/>
        <v/>
      </c>
      <c r="J3" s="11" t="s">
        <v>51</v>
      </c>
      <c r="K3" s="14" t="str">
        <f t="shared" si="2"/>
        <v/>
      </c>
      <c r="L3" s="11" t="s">
        <v>7</v>
      </c>
      <c r="M3" s="14">
        <v>33.5</v>
      </c>
      <c r="N3" s="14">
        <v>34.5</v>
      </c>
      <c r="O3" s="14">
        <v>35.5</v>
      </c>
      <c r="P3" s="17">
        <f t="shared" si="3"/>
        <v>3</v>
      </c>
      <c r="Q3" s="17">
        <f t="shared" si="4"/>
        <v>0</v>
      </c>
      <c r="R3" s="17">
        <f t="shared" si="5"/>
        <v>0</v>
      </c>
    </row>
    <row r="4" spans="1:18" ht="15.75" x14ac:dyDescent="0.25">
      <c r="A4" s="13">
        <f>IF(COUNTA(B4)=0," ",SUBTOTAL(3,$B$2:B4))</f>
        <v>3</v>
      </c>
      <c r="B4" s="10" t="s">
        <v>90</v>
      </c>
      <c r="C4" s="13" t="s">
        <v>53</v>
      </c>
      <c r="D4" s="12">
        <v>50.25</v>
      </c>
      <c r="E4" s="11">
        <v>2</v>
      </c>
      <c r="F4" s="11" t="s">
        <v>7</v>
      </c>
      <c r="G4" s="11" t="str">
        <f t="shared" si="0"/>
        <v>Đỗ</v>
      </c>
      <c r="H4" s="11" t="s">
        <v>8</v>
      </c>
      <c r="I4" s="11" t="str">
        <f t="shared" si="1"/>
        <v/>
      </c>
      <c r="J4" s="11"/>
      <c r="K4" s="14" t="str">
        <f t="shared" si="2"/>
        <v/>
      </c>
      <c r="L4" s="11" t="s">
        <v>56</v>
      </c>
      <c r="M4" s="14">
        <v>38.950000000000003</v>
      </c>
      <c r="N4" s="14">
        <v>39.950000000000003</v>
      </c>
      <c r="O4" s="14">
        <v>40.950000000000003</v>
      </c>
      <c r="P4" s="17">
        <f t="shared" si="3"/>
        <v>0</v>
      </c>
      <c r="Q4" s="17">
        <f t="shared" si="4"/>
        <v>0</v>
      </c>
      <c r="R4" s="17">
        <f t="shared" si="5"/>
        <v>0</v>
      </c>
    </row>
    <row r="5" spans="1:18" ht="15.75" x14ac:dyDescent="0.25">
      <c r="A5" s="13">
        <f>IF(COUNTA(B5)=0," ",SUBTOTAL(3,$B$2:B5))</f>
        <v>4</v>
      </c>
      <c r="B5" s="10" t="s">
        <v>91</v>
      </c>
      <c r="C5" s="13" t="s">
        <v>53</v>
      </c>
      <c r="D5" s="12">
        <v>39.75</v>
      </c>
      <c r="E5" s="11">
        <v>2</v>
      </c>
      <c r="F5" s="11" t="s">
        <v>7</v>
      </c>
      <c r="G5" s="11" t="str">
        <f t="shared" si="0"/>
        <v>Đỗ</v>
      </c>
      <c r="H5" s="11" t="s">
        <v>58</v>
      </c>
      <c r="I5" s="11" t="str">
        <f t="shared" si="1"/>
        <v/>
      </c>
      <c r="J5" s="11"/>
      <c r="K5" s="14" t="str">
        <f t="shared" si="2"/>
        <v/>
      </c>
      <c r="L5" s="11" t="s">
        <v>51</v>
      </c>
      <c r="M5" s="14"/>
      <c r="N5" s="14">
        <v>25.7</v>
      </c>
      <c r="O5" s="14">
        <v>26.7</v>
      </c>
      <c r="P5" s="17">
        <f t="shared" si="3"/>
        <v>0</v>
      </c>
      <c r="Q5" s="17">
        <f t="shared" si="4"/>
        <v>0</v>
      </c>
      <c r="R5" s="17">
        <f t="shared" si="5"/>
        <v>0</v>
      </c>
    </row>
    <row r="6" spans="1:18" ht="15.75" x14ac:dyDescent="0.25">
      <c r="A6" s="13">
        <f>IF(COUNTA(B6)=0," ",SUBTOTAL(3,$B$2:B6))</f>
        <v>5</v>
      </c>
      <c r="B6" s="10" t="s">
        <v>93</v>
      </c>
      <c r="C6" s="13" t="s">
        <v>53</v>
      </c>
      <c r="D6" s="12">
        <v>49</v>
      </c>
      <c r="E6" s="11">
        <v>2</v>
      </c>
      <c r="F6" s="11" t="s">
        <v>7</v>
      </c>
      <c r="G6" s="11" t="str">
        <f t="shared" si="0"/>
        <v>Đỗ</v>
      </c>
      <c r="H6" s="11" t="s">
        <v>58</v>
      </c>
      <c r="I6" s="11" t="str">
        <f t="shared" si="1"/>
        <v/>
      </c>
      <c r="J6" s="11"/>
      <c r="K6" s="14" t="str">
        <f t="shared" si="2"/>
        <v/>
      </c>
      <c r="L6" s="11" t="s">
        <v>5</v>
      </c>
      <c r="M6" s="14">
        <v>42.5</v>
      </c>
      <c r="N6" s="14">
        <v>43.5</v>
      </c>
      <c r="O6" s="14">
        <v>44.5</v>
      </c>
      <c r="P6" s="17">
        <f t="shared" si="3"/>
        <v>0</v>
      </c>
      <c r="Q6" s="17">
        <f t="shared" si="4"/>
        <v>0</v>
      </c>
      <c r="R6" s="17">
        <f t="shared" si="5"/>
        <v>0</v>
      </c>
    </row>
    <row r="7" spans="1:18" ht="15.75" x14ac:dyDescent="0.25">
      <c r="A7" s="13">
        <f>IF(COUNTA(B7)=0," ",SUBTOTAL(3,$B$2:B7))</f>
        <v>6</v>
      </c>
      <c r="B7" s="10" t="s">
        <v>94</v>
      </c>
      <c r="C7" s="13" t="s">
        <v>53</v>
      </c>
      <c r="D7" s="12">
        <v>37.049999999999997</v>
      </c>
      <c r="E7" s="11">
        <v>2</v>
      </c>
      <c r="F7" s="11" t="s">
        <v>7</v>
      </c>
      <c r="G7" s="11" t="str">
        <f t="shared" si="0"/>
        <v>Đỗ</v>
      </c>
      <c r="H7" s="11" t="s">
        <v>8</v>
      </c>
      <c r="I7" s="11" t="str">
        <f t="shared" si="1"/>
        <v/>
      </c>
      <c r="J7" s="11"/>
      <c r="K7" s="14" t="str">
        <f t="shared" si="2"/>
        <v/>
      </c>
      <c r="L7" s="11" t="s">
        <v>6</v>
      </c>
      <c r="M7" s="14">
        <v>33.71</v>
      </c>
      <c r="N7" s="14">
        <v>34.71</v>
      </c>
      <c r="O7" s="14">
        <v>35.71</v>
      </c>
      <c r="P7" s="17">
        <f t="shared" si="3"/>
        <v>0</v>
      </c>
      <c r="Q7" s="17">
        <f t="shared" si="4"/>
        <v>0</v>
      </c>
      <c r="R7" s="17">
        <f t="shared" si="5"/>
        <v>0</v>
      </c>
    </row>
    <row r="8" spans="1:18" ht="15.75" x14ac:dyDescent="0.25">
      <c r="A8" s="13">
        <f>IF(COUNTA(B8)=0," ",SUBTOTAL(3,$B$2:B8))</f>
        <v>7</v>
      </c>
      <c r="B8" s="10" t="s">
        <v>97</v>
      </c>
      <c r="C8" s="13" t="s">
        <v>53</v>
      </c>
      <c r="D8" s="12">
        <v>45.75</v>
      </c>
      <c r="E8" s="11">
        <v>2</v>
      </c>
      <c r="F8" s="11" t="s">
        <v>7</v>
      </c>
      <c r="G8" s="11" t="str">
        <f t="shared" si="0"/>
        <v>Đỗ</v>
      </c>
      <c r="H8" s="11" t="s">
        <v>58</v>
      </c>
      <c r="I8" s="11" t="str">
        <f t="shared" si="1"/>
        <v/>
      </c>
      <c r="J8" s="11"/>
      <c r="K8" s="14" t="str">
        <f t="shared" si="2"/>
        <v/>
      </c>
      <c r="L8" s="11" t="s">
        <v>57</v>
      </c>
      <c r="M8" s="14"/>
      <c r="N8" s="14">
        <v>42.85</v>
      </c>
      <c r="O8" s="14">
        <v>43.85</v>
      </c>
      <c r="P8" s="17">
        <f t="shared" si="3"/>
        <v>0</v>
      </c>
      <c r="Q8" s="17">
        <f t="shared" si="4"/>
        <v>0</v>
      </c>
      <c r="R8" s="17">
        <f t="shared" si="5"/>
        <v>0</v>
      </c>
    </row>
    <row r="9" spans="1:18" ht="15.75" x14ac:dyDescent="0.25">
      <c r="A9" s="13">
        <f>IF(COUNTA(B9)=0," ",SUBTOTAL(3,$B$2:B9))</f>
        <v>8</v>
      </c>
      <c r="B9" s="10" t="s">
        <v>99</v>
      </c>
      <c r="C9" s="13" t="s">
        <v>53</v>
      </c>
      <c r="D9" s="12">
        <v>46.25</v>
      </c>
      <c r="E9" s="11">
        <v>2</v>
      </c>
      <c r="F9" s="11" t="s">
        <v>7</v>
      </c>
      <c r="G9" s="11" t="str">
        <f t="shared" si="0"/>
        <v>Đỗ</v>
      </c>
      <c r="H9" s="11" t="s">
        <v>8</v>
      </c>
      <c r="I9" s="11" t="str">
        <f t="shared" si="1"/>
        <v/>
      </c>
      <c r="J9" s="11"/>
      <c r="K9" s="14" t="str">
        <f t="shared" si="2"/>
        <v/>
      </c>
      <c r="L9" s="11" t="s">
        <v>8</v>
      </c>
      <c r="M9" s="14">
        <v>27</v>
      </c>
      <c r="N9" s="14">
        <v>28.05</v>
      </c>
      <c r="O9" s="14">
        <v>29.05</v>
      </c>
      <c r="P9" s="17">
        <f t="shared" si="3"/>
        <v>3</v>
      </c>
      <c r="Q9" s="17">
        <f t="shared" si="4"/>
        <v>0</v>
      </c>
      <c r="R9" s="17">
        <f t="shared" si="5"/>
        <v>0</v>
      </c>
    </row>
    <row r="10" spans="1:18" ht="15.75" x14ac:dyDescent="0.25">
      <c r="A10" s="13">
        <f>IF(COUNTA(B10)=0," ",SUBTOTAL(3,$B$2:B10))</f>
        <v>9</v>
      </c>
      <c r="B10" s="10" t="s">
        <v>101</v>
      </c>
      <c r="C10" s="13" t="s">
        <v>53</v>
      </c>
      <c r="D10" s="12">
        <v>34.950000000000003</v>
      </c>
      <c r="E10" s="11">
        <v>2</v>
      </c>
      <c r="F10" s="11" t="s">
        <v>7</v>
      </c>
      <c r="G10" s="11" t="str">
        <f t="shared" si="0"/>
        <v>Đỗ</v>
      </c>
      <c r="H10" s="11" t="s">
        <v>8</v>
      </c>
      <c r="I10" s="11" t="str">
        <f t="shared" si="1"/>
        <v/>
      </c>
      <c r="J10" s="11"/>
      <c r="K10" s="14" t="str">
        <f t="shared" si="2"/>
        <v/>
      </c>
    </row>
    <row r="11" spans="1:18" ht="15.75" x14ac:dyDescent="0.25">
      <c r="A11" s="13">
        <f>IF(COUNTA(B11)=0," ",SUBTOTAL(3,$B$2:B11))</f>
        <v>10</v>
      </c>
      <c r="B11" s="10" t="s">
        <v>102</v>
      </c>
      <c r="C11" s="13" t="s">
        <v>53</v>
      </c>
      <c r="D11" s="12">
        <v>39.6</v>
      </c>
      <c r="E11" s="11">
        <v>3</v>
      </c>
      <c r="F11" s="11" t="s">
        <v>7</v>
      </c>
      <c r="G11" s="11" t="str">
        <f t="shared" si="0"/>
        <v>Đỗ</v>
      </c>
      <c r="H11" s="11" t="s">
        <v>6</v>
      </c>
      <c r="I11" s="11" t="str">
        <f t="shared" si="1"/>
        <v/>
      </c>
      <c r="J11" s="11" t="s">
        <v>58</v>
      </c>
      <c r="K11" s="14" t="str">
        <f t="shared" si="2"/>
        <v/>
      </c>
    </row>
    <row r="12" spans="1:18" ht="15.75" x14ac:dyDescent="0.25">
      <c r="A12" s="13">
        <f>IF(COUNTA(B12)=0," ",SUBTOTAL(3,$B$2:B12))</f>
        <v>11</v>
      </c>
      <c r="B12" s="10" t="s">
        <v>103</v>
      </c>
      <c r="C12" s="13" t="s">
        <v>53</v>
      </c>
      <c r="D12" s="12">
        <v>39.700000000000003</v>
      </c>
      <c r="E12" s="11">
        <v>2</v>
      </c>
      <c r="F12" s="11" t="s">
        <v>7</v>
      </c>
      <c r="G12" s="11" t="str">
        <f t="shared" si="0"/>
        <v>Đỗ</v>
      </c>
      <c r="H12" s="11" t="s">
        <v>8</v>
      </c>
      <c r="I12" s="11" t="str">
        <f t="shared" si="1"/>
        <v/>
      </c>
      <c r="J12" s="11"/>
      <c r="K12" s="14" t="str">
        <f t="shared" si="2"/>
        <v/>
      </c>
      <c r="L12" s="18" t="s">
        <v>191</v>
      </c>
    </row>
    <row r="13" spans="1:18" ht="15.75" x14ac:dyDescent="0.25">
      <c r="A13" s="13">
        <f>IF(COUNTA(B13)=0," ",SUBTOTAL(3,$B$2:B13))</f>
        <v>12</v>
      </c>
      <c r="B13" s="10" t="s">
        <v>106</v>
      </c>
      <c r="C13" s="13" t="s">
        <v>53</v>
      </c>
      <c r="D13" s="12">
        <v>48.6</v>
      </c>
      <c r="E13" s="11">
        <v>3</v>
      </c>
      <c r="F13" s="11" t="s">
        <v>7</v>
      </c>
      <c r="G13" s="11" t="str">
        <f t="shared" si="0"/>
        <v>Đỗ</v>
      </c>
      <c r="H13" s="11" t="s">
        <v>5</v>
      </c>
      <c r="I13" s="11" t="str">
        <f t="shared" si="1"/>
        <v/>
      </c>
      <c r="J13" s="11" t="s">
        <v>58</v>
      </c>
      <c r="K13" s="14" t="str">
        <f t="shared" si="2"/>
        <v/>
      </c>
      <c r="L13" s="22" t="s">
        <v>197</v>
      </c>
    </row>
    <row r="14" spans="1:18" ht="15.75" x14ac:dyDescent="0.25">
      <c r="A14" s="13">
        <f>IF(COUNTA(B14)=0," ",SUBTOTAL(3,$B$2:B14))</f>
        <v>13</v>
      </c>
      <c r="B14" s="10" t="s">
        <v>30</v>
      </c>
      <c r="C14" s="13" t="s">
        <v>53</v>
      </c>
      <c r="D14" s="12">
        <v>51.2</v>
      </c>
      <c r="E14" s="11">
        <v>2</v>
      </c>
      <c r="F14" s="11" t="s">
        <v>7</v>
      </c>
      <c r="G14" s="11" t="str">
        <f t="shared" si="0"/>
        <v>Đỗ</v>
      </c>
      <c r="H14" s="11" t="s">
        <v>8</v>
      </c>
      <c r="I14" s="11" t="str">
        <f t="shared" si="1"/>
        <v/>
      </c>
      <c r="J14" s="11"/>
      <c r="K14" s="14" t="str">
        <f t="shared" si="2"/>
        <v/>
      </c>
    </row>
    <row r="15" spans="1:18" ht="15.75" x14ac:dyDescent="0.25">
      <c r="A15" s="13">
        <f>IF(COUNTA(B15)=0," ",SUBTOTAL(3,$B$2:B15))</f>
        <v>14</v>
      </c>
      <c r="B15" s="10" t="s">
        <v>107</v>
      </c>
      <c r="C15" s="13" t="s">
        <v>53</v>
      </c>
      <c r="D15" s="12">
        <v>33.049999999999997</v>
      </c>
      <c r="E15" s="11">
        <v>2</v>
      </c>
      <c r="F15" s="11" t="s">
        <v>7</v>
      </c>
      <c r="G15" s="11" t="str">
        <f t="shared" si="0"/>
        <v>Trượt</v>
      </c>
      <c r="H15" s="11" t="s">
        <v>8</v>
      </c>
      <c r="I15" s="11" t="s">
        <v>189</v>
      </c>
      <c r="J15" s="11"/>
      <c r="K15" s="14" t="str">
        <f t="shared" si="2"/>
        <v/>
      </c>
    </row>
    <row r="16" spans="1:18" ht="15.75" x14ac:dyDescent="0.25">
      <c r="A16" s="13">
        <f>IF(COUNTA(B16)=0," ",SUBTOTAL(3,$B$2:B16))</f>
        <v>15</v>
      </c>
      <c r="B16" s="10" t="s">
        <v>108</v>
      </c>
      <c r="C16" s="13" t="s">
        <v>53</v>
      </c>
      <c r="D16" s="12">
        <v>26.4</v>
      </c>
      <c r="E16" s="11">
        <v>2</v>
      </c>
      <c r="F16" s="11" t="s">
        <v>7</v>
      </c>
      <c r="G16" s="11" t="str">
        <f t="shared" si="0"/>
        <v>Trượt</v>
      </c>
      <c r="H16" s="11" t="s">
        <v>8</v>
      </c>
      <c r="I16" s="11" t="s">
        <v>190</v>
      </c>
      <c r="J16" s="11"/>
      <c r="K16" s="14" t="str">
        <f t="shared" si="2"/>
        <v/>
      </c>
    </row>
    <row r="17" spans="1:11" ht="15.75" x14ac:dyDescent="0.25">
      <c r="A17" s="13">
        <f>IF(COUNTA(B17)=0," ",SUBTOTAL(3,$B$2:B17))</f>
        <v>16</v>
      </c>
      <c r="B17" s="10" t="s">
        <v>110</v>
      </c>
      <c r="C17" s="13" t="s">
        <v>53</v>
      </c>
      <c r="D17" s="12">
        <v>31.3</v>
      </c>
      <c r="E17" s="11">
        <v>2</v>
      </c>
      <c r="F17" s="11" t="s">
        <v>7</v>
      </c>
      <c r="G17" s="11" t="str">
        <f t="shared" si="0"/>
        <v>Trượt</v>
      </c>
      <c r="H17" s="11" t="s">
        <v>8</v>
      </c>
      <c r="I17" s="11" t="s">
        <v>189</v>
      </c>
      <c r="J17" s="11"/>
      <c r="K17" s="14" t="str">
        <f t="shared" si="2"/>
        <v/>
      </c>
    </row>
    <row r="18" spans="1:11" ht="15.75" x14ac:dyDescent="0.25">
      <c r="A18" s="13">
        <f>IF(COUNTA(B18)=0," ",SUBTOTAL(3,$B$2:B18))</f>
        <v>17</v>
      </c>
      <c r="B18" s="10" t="s">
        <v>111</v>
      </c>
      <c r="C18" s="13" t="s">
        <v>53</v>
      </c>
      <c r="D18" s="12">
        <v>52.6</v>
      </c>
      <c r="E18" s="11">
        <v>2</v>
      </c>
      <c r="F18" s="11" t="s">
        <v>7</v>
      </c>
      <c r="G18" s="11" t="str">
        <f t="shared" si="0"/>
        <v>Đỗ</v>
      </c>
      <c r="H18" s="11" t="s">
        <v>58</v>
      </c>
      <c r="I18" s="11" t="str">
        <f t="shared" si="1"/>
        <v/>
      </c>
      <c r="J18" s="11"/>
      <c r="K18" s="14" t="str">
        <f t="shared" si="2"/>
        <v/>
      </c>
    </row>
    <row r="19" spans="1:11" ht="15.75" x14ac:dyDescent="0.25">
      <c r="A19" s="13">
        <f>IF(COUNTA(B19)=0," ",SUBTOTAL(3,$B$2:B19))</f>
        <v>18</v>
      </c>
      <c r="B19" s="10" t="s">
        <v>113</v>
      </c>
      <c r="C19" s="13" t="s">
        <v>53</v>
      </c>
      <c r="D19" s="12">
        <v>45.65</v>
      </c>
      <c r="E19" s="11">
        <v>2</v>
      </c>
      <c r="F19" s="11" t="s">
        <v>7</v>
      </c>
      <c r="G19" s="11" t="str">
        <f t="shared" si="0"/>
        <v>Đỗ</v>
      </c>
      <c r="H19" s="11" t="s">
        <v>8</v>
      </c>
      <c r="I19" s="11" t="str">
        <f t="shared" si="1"/>
        <v/>
      </c>
      <c r="J19" s="11"/>
      <c r="K19" s="14" t="str">
        <f t="shared" si="2"/>
        <v/>
      </c>
    </row>
    <row r="20" spans="1:11" ht="15.75" x14ac:dyDescent="0.25">
      <c r="A20" s="13">
        <f>IF(COUNTA(B20)=0," ",SUBTOTAL(3,$B$2:B20))</f>
        <v>19</v>
      </c>
      <c r="B20" s="10" t="s">
        <v>114</v>
      </c>
      <c r="C20" s="13" t="s">
        <v>53</v>
      </c>
      <c r="D20" s="12">
        <v>44.5</v>
      </c>
      <c r="E20" s="11">
        <v>2</v>
      </c>
      <c r="F20" s="11" t="s">
        <v>7</v>
      </c>
      <c r="G20" s="11" t="str">
        <f t="shared" si="0"/>
        <v>Đỗ</v>
      </c>
      <c r="H20" s="11" t="s">
        <v>8</v>
      </c>
      <c r="I20" s="11" t="str">
        <f t="shared" si="1"/>
        <v/>
      </c>
      <c r="J20" s="11"/>
      <c r="K20" s="14" t="str">
        <f t="shared" si="2"/>
        <v/>
      </c>
    </row>
    <row r="21" spans="1:11" ht="15.75" x14ac:dyDescent="0.25">
      <c r="A21" s="13">
        <f>IF(COUNTA(B21)=0," ",SUBTOTAL(3,$B$2:B21))</f>
        <v>20</v>
      </c>
      <c r="B21" s="10" t="s">
        <v>116</v>
      </c>
      <c r="C21" s="13" t="s">
        <v>53</v>
      </c>
      <c r="D21" s="12">
        <v>42.65</v>
      </c>
      <c r="E21" s="11">
        <v>2</v>
      </c>
      <c r="F21" s="11" t="s">
        <v>7</v>
      </c>
      <c r="G21" s="11" t="str">
        <f t="shared" si="0"/>
        <v>Đỗ</v>
      </c>
      <c r="H21" s="11" t="s">
        <v>58</v>
      </c>
      <c r="I21" s="11" t="str">
        <f t="shared" si="1"/>
        <v/>
      </c>
      <c r="J21" s="11"/>
      <c r="K21" s="14" t="str">
        <f t="shared" si="2"/>
        <v/>
      </c>
    </row>
    <row r="22" spans="1:11" ht="15.75" x14ac:dyDescent="0.25">
      <c r="A22" s="13">
        <f>IF(COUNTA(B22)=0," ",SUBTOTAL(3,$B$2:B22))</f>
        <v>21</v>
      </c>
      <c r="B22" s="10" t="s">
        <v>117</v>
      </c>
      <c r="C22" s="13" t="s">
        <v>53</v>
      </c>
      <c r="D22" s="12">
        <v>39.4</v>
      </c>
      <c r="E22" s="11">
        <v>2</v>
      </c>
      <c r="F22" s="11" t="s">
        <v>7</v>
      </c>
      <c r="G22" s="11" t="str">
        <f t="shared" si="0"/>
        <v>Đỗ</v>
      </c>
      <c r="H22" s="11" t="s">
        <v>58</v>
      </c>
      <c r="I22" s="11" t="str">
        <f t="shared" si="1"/>
        <v/>
      </c>
      <c r="J22" s="11"/>
      <c r="K22" s="14" t="str">
        <f t="shared" si="2"/>
        <v/>
      </c>
    </row>
    <row r="23" spans="1:11" ht="15.75" x14ac:dyDescent="0.25">
      <c r="A23" s="13">
        <f>IF(COUNTA(B23)=0," ",SUBTOTAL(3,$B$2:B23))</f>
        <v>22</v>
      </c>
      <c r="B23" s="10" t="s">
        <v>95</v>
      </c>
      <c r="C23" s="13" t="s">
        <v>53</v>
      </c>
      <c r="D23" s="12">
        <v>53.9</v>
      </c>
      <c r="E23" s="11">
        <v>3</v>
      </c>
      <c r="F23" s="11" t="s">
        <v>5</v>
      </c>
      <c r="G23" s="11" t="str">
        <f t="shared" si="0"/>
        <v>Đỗ</v>
      </c>
      <c r="H23" s="11" t="s">
        <v>6</v>
      </c>
      <c r="I23" s="11" t="str">
        <f t="shared" si="1"/>
        <v/>
      </c>
      <c r="J23" s="11" t="s">
        <v>8</v>
      </c>
      <c r="K23" s="14" t="str">
        <f t="shared" si="2"/>
        <v/>
      </c>
    </row>
    <row r="24" spans="1:11" ht="15.75" x14ac:dyDescent="0.25">
      <c r="A24" s="13">
        <f>IF(COUNTA(B24)=0," ",SUBTOTAL(3,$B$2:B24))</f>
        <v>23</v>
      </c>
      <c r="B24" s="10" t="s">
        <v>109</v>
      </c>
      <c r="C24" s="13" t="s">
        <v>53</v>
      </c>
      <c r="D24" s="12">
        <v>45.55</v>
      </c>
      <c r="E24" s="11">
        <v>3</v>
      </c>
      <c r="F24" s="11" t="s">
        <v>5</v>
      </c>
      <c r="G24" s="11" t="str">
        <f t="shared" si="0"/>
        <v>Đỗ</v>
      </c>
      <c r="H24" s="11" t="s">
        <v>6</v>
      </c>
      <c r="I24" s="11" t="str">
        <f t="shared" si="1"/>
        <v/>
      </c>
      <c r="J24" s="11" t="s">
        <v>58</v>
      </c>
      <c r="K24" s="14" t="str">
        <f t="shared" si="2"/>
        <v/>
      </c>
    </row>
    <row r="25" spans="1:11" ht="15.75" x14ac:dyDescent="0.25">
      <c r="A25" s="13">
        <f>IF(COUNTA(B25)=0," ",SUBTOTAL(3,$B$2:B25))</f>
        <v>24</v>
      </c>
      <c r="B25" s="10" t="s">
        <v>92</v>
      </c>
      <c r="C25" s="13" t="s">
        <v>53</v>
      </c>
      <c r="D25" s="12">
        <v>34.35</v>
      </c>
      <c r="E25" s="11">
        <v>2</v>
      </c>
      <c r="F25" s="11" t="s">
        <v>8</v>
      </c>
      <c r="G25" s="11" t="str">
        <f t="shared" si="0"/>
        <v>Đỗ</v>
      </c>
      <c r="H25" s="11" t="s">
        <v>51</v>
      </c>
      <c r="I25" s="11" t="str">
        <f t="shared" si="1"/>
        <v/>
      </c>
      <c r="J25" s="11"/>
      <c r="K25" s="14" t="str">
        <f t="shared" si="2"/>
        <v/>
      </c>
    </row>
    <row r="26" spans="1:11" ht="15.75" x14ac:dyDescent="0.25">
      <c r="A26" s="13">
        <f>IF(COUNTA(B26)=0," ",SUBTOTAL(3,$B$2:B26))</f>
        <v>25</v>
      </c>
      <c r="B26" s="10" t="s">
        <v>96</v>
      </c>
      <c r="C26" s="13" t="s">
        <v>53</v>
      </c>
      <c r="D26" s="12">
        <v>22</v>
      </c>
      <c r="E26" s="11">
        <v>2</v>
      </c>
      <c r="F26" s="11" t="s">
        <v>8</v>
      </c>
      <c r="G26" s="11" t="str">
        <f t="shared" si="0"/>
        <v>Trượt</v>
      </c>
      <c r="H26" s="11" t="s">
        <v>51</v>
      </c>
      <c r="I26" s="11" t="s">
        <v>190</v>
      </c>
      <c r="J26" s="11"/>
      <c r="K26" s="14" t="str">
        <f t="shared" si="2"/>
        <v/>
      </c>
    </row>
    <row r="27" spans="1:11" ht="15.75" x14ac:dyDescent="0.25">
      <c r="A27" s="13">
        <f>IF(COUNTA(B27)=0," ",SUBTOTAL(3,$B$2:B27))</f>
        <v>26</v>
      </c>
      <c r="B27" s="10" t="s">
        <v>98</v>
      </c>
      <c r="C27" s="13" t="s">
        <v>53</v>
      </c>
      <c r="D27" s="12">
        <v>35.299999999999997</v>
      </c>
      <c r="E27" s="11">
        <v>2</v>
      </c>
      <c r="F27" s="11" t="s">
        <v>8</v>
      </c>
      <c r="G27" s="11" t="str">
        <f t="shared" si="0"/>
        <v>Đỗ</v>
      </c>
      <c r="H27" s="11" t="s">
        <v>51</v>
      </c>
      <c r="I27" s="11" t="str">
        <f t="shared" si="1"/>
        <v/>
      </c>
      <c r="J27" s="11"/>
      <c r="K27" s="14" t="str">
        <f t="shared" si="2"/>
        <v/>
      </c>
    </row>
    <row r="28" spans="1:11" ht="15.75" x14ac:dyDescent="0.25">
      <c r="A28" s="13">
        <f>IF(COUNTA(B28)=0," ",SUBTOTAL(3,$B$2:B28))</f>
        <v>27</v>
      </c>
      <c r="B28" s="10" t="s">
        <v>100</v>
      </c>
      <c r="C28" s="13" t="s">
        <v>53</v>
      </c>
      <c r="D28" s="12">
        <v>37</v>
      </c>
      <c r="E28" s="11">
        <v>2</v>
      </c>
      <c r="F28" s="11" t="s">
        <v>8</v>
      </c>
      <c r="G28" s="11" t="str">
        <f t="shared" si="0"/>
        <v>Đỗ</v>
      </c>
      <c r="H28" s="11" t="s">
        <v>51</v>
      </c>
      <c r="I28" s="11" t="str">
        <f t="shared" si="1"/>
        <v/>
      </c>
      <c r="J28" s="11"/>
      <c r="K28" s="14" t="str">
        <f t="shared" si="2"/>
        <v/>
      </c>
    </row>
    <row r="29" spans="1:11" ht="15.75" x14ac:dyDescent="0.25">
      <c r="A29" s="13">
        <f>IF(COUNTA(B29)=0," ",SUBTOTAL(3,$B$2:B29))</f>
        <v>28</v>
      </c>
      <c r="B29" s="10" t="s">
        <v>104</v>
      </c>
      <c r="C29" s="13" t="s">
        <v>53</v>
      </c>
      <c r="D29" s="12">
        <v>34.299999999999997</v>
      </c>
      <c r="E29" s="11">
        <v>2</v>
      </c>
      <c r="F29" s="11" t="s">
        <v>8</v>
      </c>
      <c r="G29" s="11" t="str">
        <f t="shared" si="0"/>
        <v>Đỗ</v>
      </c>
      <c r="H29" s="11" t="s">
        <v>51</v>
      </c>
      <c r="I29" s="11" t="str">
        <f t="shared" si="1"/>
        <v/>
      </c>
      <c r="J29" s="11"/>
      <c r="K29" s="14" t="str">
        <f t="shared" si="2"/>
        <v/>
      </c>
    </row>
    <row r="30" spans="1:11" ht="15.75" x14ac:dyDescent="0.25">
      <c r="A30" s="13">
        <f>IF(COUNTA(B30)=0," ",SUBTOTAL(3,$B$2:B30))</f>
        <v>29</v>
      </c>
      <c r="B30" s="10" t="s">
        <v>105</v>
      </c>
      <c r="C30" s="13" t="s">
        <v>53</v>
      </c>
      <c r="D30" s="12">
        <v>35.35</v>
      </c>
      <c r="E30" s="11">
        <v>2</v>
      </c>
      <c r="F30" s="11" t="s">
        <v>8</v>
      </c>
      <c r="G30" s="11" t="str">
        <f t="shared" si="0"/>
        <v>Đỗ</v>
      </c>
      <c r="H30" s="11" t="s">
        <v>51</v>
      </c>
      <c r="I30" s="11" t="str">
        <f t="shared" si="1"/>
        <v/>
      </c>
      <c r="J30" s="11"/>
      <c r="K30" s="14" t="str">
        <f t="shared" si="2"/>
        <v/>
      </c>
    </row>
    <row r="31" spans="1:11" ht="15.75" x14ac:dyDescent="0.25">
      <c r="A31" s="13">
        <f>IF(COUNTA(B31)=0," ",SUBTOTAL(3,$B$2:B31))</f>
        <v>30</v>
      </c>
      <c r="B31" s="10" t="s">
        <v>112</v>
      </c>
      <c r="C31" s="13" t="s">
        <v>53</v>
      </c>
      <c r="D31" s="12">
        <v>23.6</v>
      </c>
      <c r="E31" s="11">
        <v>2</v>
      </c>
      <c r="F31" s="11" t="s">
        <v>8</v>
      </c>
      <c r="G31" s="11" t="str">
        <f t="shared" si="0"/>
        <v>Trượt</v>
      </c>
      <c r="H31" s="11" t="s">
        <v>51</v>
      </c>
      <c r="I31" s="11" t="s">
        <v>190</v>
      </c>
      <c r="J31" s="11"/>
      <c r="K31" s="14" t="str">
        <f t="shared" si="2"/>
        <v/>
      </c>
    </row>
    <row r="32" spans="1:11" ht="15.75" x14ac:dyDescent="0.25">
      <c r="A32" s="13">
        <f>IF(COUNTA(B32)=0," ",SUBTOTAL(3,$B$2:B32))</f>
        <v>31</v>
      </c>
      <c r="B32" s="10" t="s">
        <v>118</v>
      </c>
      <c r="C32" s="13" t="s">
        <v>53</v>
      </c>
      <c r="D32" s="12">
        <v>17.149999999999999</v>
      </c>
      <c r="E32" s="11">
        <v>2</v>
      </c>
      <c r="F32" s="11" t="s">
        <v>8</v>
      </c>
      <c r="G32" s="11" t="str">
        <f t="shared" si="0"/>
        <v>Trượt</v>
      </c>
      <c r="H32" s="11" t="s">
        <v>51</v>
      </c>
      <c r="I32" s="11" t="s">
        <v>190</v>
      </c>
      <c r="J32" s="11"/>
      <c r="K32" s="14" t="str">
        <f t="shared" si="2"/>
        <v/>
      </c>
    </row>
  </sheetData>
  <sortState ref="B2:K32">
    <sortCondition ref="F2:F32"/>
  </sortState>
  <conditionalFormatting sqref="K1:K1048576">
    <cfRule type="containsText" dxfId="15" priority="10" operator="containsText" text="Trượt">
      <formula>NOT(ISERROR(SEARCH("Trượt",K1)))</formula>
    </cfRule>
  </conditionalFormatting>
  <conditionalFormatting sqref="I1:I1048576">
    <cfRule type="containsText" dxfId="14" priority="9" operator="containsText" text="Trượt">
      <formula>NOT(ISERROR(SEARCH("Trượt",I1)))</formula>
    </cfRule>
  </conditionalFormatting>
  <conditionalFormatting sqref="G1:G1048576">
    <cfRule type="containsText" dxfId="13" priority="8" operator="containsText" text="Trượt">
      <formula>NOT(ISERROR(SEARCH("Trượt",G1)))</formula>
    </cfRule>
  </conditionalFormatting>
  <conditionalFormatting sqref="P2:R9">
    <cfRule type="cellIs" dxfId="12" priority="1" operator="greaterThan">
      <formula>0</formula>
    </cfRule>
    <cfRule type="cellIs" dxfId="11" priority="2" operator="equal">
      <formula>0</formula>
    </cfRule>
    <cfRule type="containsText" dxfId="10" priority="3" operator="containsText" text="1">
      <formula>NOT(ISERROR(SEARCH("1",P2)))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63360-B150-4F65-A7E6-44003F612503}">
  <dimension ref="A1:R31"/>
  <sheetViews>
    <sheetView topLeftCell="B4" workbookViewId="0">
      <selection activeCell="L14" sqref="L14"/>
    </sheetView>
  </sheetViews>
  <sheetFormatPr defaultRowHeight="14.25" x14ac:dyDescent="0.2"/>
  <cols>
    <col min="1" max="1" width="4.625" bestFit="1" customWidth="1"/>
    <col min="2" max="2" width="27.125" bestFit="1" customWidth="1"/>
    <col min="3" max="3" width="5" bestFit="1" customWidth="1"/>
    <col min="4" max="4" width="13.75" bestFit="1" customWidth="1"/>
    <col min="5" max="5" width="6.25" bestFit="1" customWidth="1"/>
    <col min="6" max="6" width="9.25" bestFit="1" customWidth="1"/>
    <col min="7" max="7" width="18.625" bestFit="1" customWidth="1"/>
    <col min="8" max="8" width="23.25" bestFit="1" customWidth="1"/>
    <col min="9" max="9" width="12.625" bestFit="1" customWidth="1"/>
    <col min="10" max="10" width="9.25" bestFit="1" customWidth="1"/>
    <col min="11" max="11" width="12.625" bestFit="1" customWidth="1"/>
    <col min="12" max="12" width="23.25" bestFit="1" customWidth="1"/>
  </cols>
  <sheetData>
    <row r="1" spans="1:18" ht="31.5" x14ac:dyDescent="0.25">
      <c r="A1" s="8" t="s">
        <v>0</v>
      </c>
      <c r="B1" s="7" t="s">
        <v>47</v>
      </c>
      <c r="C1" s="8" t="s">
        <v>173</v>
      </c>
      <c r="D1" s="8" t="s">
        <v>49</v>
      </c>
      <c r="E1" s="8" t="s">
        <v>48</v>
      </c>
      <c r="F1" s="8" t="s">
        <v>1</v>
      </c>
      <c r="G1" s="8" t="s">
        <v>178</v>
      </c>
      <c r="H1" s="8" t="s">
        <v>2</v>
      </c>
      <c r="I1" s="8" t="s">
        <v>181</v>
      </c>
      <c r="J1" s="8" t="s">
        <v>3</v>
      </c>
      <c r="K1" s="8" t="s">
        <v>182</v>
      </c>
      <c r="L1" s="15" t="s">
        <v>174</v>
      </c>
      <c r="M1" s="16" t="s">
        <v>175</v>
      </c>
      <c r="N1" s="16" t="s">
        <v>176</v>
      </c>
      <c r="O1" s="16" t="s">
        <v>177</v>
      </c>
      <c r="P1" s="16" t="s">
        <v>183</v>
      </c>
      <c r="Q1" s="16" t="s">
        <v>184</v>
      </c>
      <c r="R1" s="16" t="s">
        <v>185</v>
      </c>
    </row>
    <row r="2" spans="1:18" ht="15.75" x14ac:dyDescent="0.25">
      <c r="A2" s="13">
        <f>IF(COUNTA(B2)=0," ",SUBTOTAL(3,$B$2:B2))</f>
        <v>1</v>
      </c>
      <c r="B2" s="10" t="s">
        <v>120</v>
      </c>
      <c r="C2" s="13" t="s">
        <v>54</v>
      </c>
      <c r="D2" s="12">
        <v>48.4</v>
      </c>
      <c r="E2" s="11">
        <v>3</v>
      </c>
      <c r="F2" s="11" t="s">
        <v>7</v>
      </c>
      <c r="G2" s="11" t="str">
        <f t="shared" ref="G2:G31" si="0">IF(VLOOKUP(F2,L:O,2,0)=0,"Chưa có điểm chuẩn",IF(D2-VLOOKUP(F2,L:M,2,0)&gt;=0,"Đỗ","Trượt"))</f>
        <v>Đỗ</v>
      </c>
      <c r="H2" s="11" t="s">
        <v>6</v>
      </c>
      <c r="I2" s="11" t="str">
        <f t="shared" ref="I2:I31" si="1">IF(AND(H2&lt;&gt;"",G2="Trượt"),IF(D2-VLOOKUP(F2,L:N,3,0)&gt;=0,"Đỗ","Trượt"),"")</f>
        <v/>
      </c>
      <c r="J2" s="11" t="s">
        <v>8</v>
      </c>
      <c r="K2" s="14" t="str">
        <f t="shared" ref="K2:K31" si="2">IF(AND(H2&lt;&gt;"",G2="Trượt",I2="Trượt"),IF(D2-VLOOKUP(F2,L:O,4,0)&gt;=0,"Đỗ","Trượt"),"")</f>
        <v/>
      </c>
      <c r="L2" s="11" t="s">
        <v>58</v>
      </c>
      <c r="M2" s="14">
        <v>27.95</v>
      </c>
      <c r="N2" s="14">
        <v>28.95</v>
      </c>
      <c r="O2" s="14">
        <v>29.95</v>
      </c>
      <c r="P2" s="17">
        <f t="shared" ref="P2:P9" si="3">COUNTIFS(G:G,"Trượt",F:F,$L2)</f>
        <v>0</v>
      </c>
      <c r="Q2" s="17">
        <f t="shared" ref="Q2:Q9" si="4">COUNTIFS(I:I,"Trượt",H:H,$L2)</f>
        <v>1</v>
      </c>
      <c r="R2" s="17">
        <f t="shared" ref="R2:R9" si="5">COUNTIFS(K:K,"Trượt",J:J,$L2)</f>
        <v>0</v>
      </c>
    </row>
    <row r="3" spans="1:18" ht="15.75" x14ac:dyDescent="0.25">
      <c r="A3" s="13">
        <f>IF(COUNTA(B3)=0," ",SUBTOTAL(3,$B$2:B3))</f>
        <v>2</v>
      </c>
      <c r="B3" s="10" t="s">
        <v>124</v>
      </c>
      <c r="C3" s="13" t="s">
        <v>54</v>
      </c>
      <c r="D3" s="12">
        <v>41</v>
      </c>
      <c r="E3" s="11">
        <v>2</v>
      </c>
      <c r="F3" s="11" t="s">
        <v>7</v>
      </c>
      <c r="G3" s="11" t="str">
        <f t="shared" si="0"/>
        <v>Đỗ</v>
      </c>
      <c r="H3" s="11" t="s">
        <v>8</v>
      </c>
      <c r="I3" s="11" t="str">
        <f t="shared" si="1"/>
        <v/>
      </c>
      <c r="J3" s="11"/>
      <c r="K3" s="14" t="str">
        <f t="shared" si="2"/>
        <v/>
      </c>
      <c r="L3" s="11" t="s">
        <v>7</v>
      </c>
      <c r="M3" s="14">
        <v>33.5</v>
      </c>
      <c r="N3" s="14">
        <v>34.5</v>
      </c>
      <c r="O3" s="14">
        <v>35.5</v>
      </c>
      <c r="P3" s="17">
        <f t="shared" si="3"/>
        <v>0</v>
      </c>
      <c r="Q3" s="17">
        <f t="shared" si="4"/>
        <v>0</v>
      </c>
      <c r="R3" s="17">
        <f t="shared" si="5"/>
        <v>0</v>
      </c>
    </row>
    <row r="4" spans="1:18" ht="15.75" x14ac:dyDescent="0.25">
      <c r="A4" s="13">
        <f>IF(COUNTA(B4)=0," ",SUBTOTAL(3,$B$2:B4))</f>
        <v>3</v>
      </c>
      <c r="B4" s="10" t="s">
        <v>125</v>
      </c>
      <c r="C4" s="13" t="s">
        <v>54</v>
      </c>
      <c r="D4" s="12">
        <v>40.25</v>
      </c>
      <c r="E4" s="11">
        <v>3</v>
      </c>
      <c r="F4" s="11" t="s">
        <v>7</v>
      </c>
      <c r="G4" s="11" t="str">
        <f t="shared" si="0"/>
        <v>Đỗ</v>
      </c>
      <c r="H4" s="11" t="s">
        <v>6</v>
      </c>
      <c r="I4" s="11" t="str">
        <f t="shared" si="1"/>
        <v/>
      </c>
      <c r="J4" s="11" t="s">
        <v>8</v>
      </c>
      <c r="K4" s="14" t="str">
        <f t="shared" si="2"/>
        <v/>
      </c>
      <c r="L4" s="11" t="s">
        <v>56</v>
      </c>
      <c r="M4" s="14">
        <v>38.950000000000003</v>
      </c>
      <c r="N4" s="14">
        <v>39.950000000000003</v>
      </c>
      <c r="O4" s="14">
        <v>40.950000000000003</v>
      </c>
      <c r="P4" s="17">
        <f t="shared" si="3"/>
        <v>0</v>
      </c>
      <c r="Q4" s="17">
        <f t="shared" si="4"/>
        <v>0</v>
      </c>
      <c r="R4" s="17">
        <f t="shared" si="5"/>
        <v>0</v>
      </c>
    </row>
    <row r="5" spans="1:18" ht="15.75" x14ac:dyDescent="0.25">
      <c r="A5" s="13">
        <f>IF(COUNTA(B5)=0," ",SUBTOTAL(3,$B$2:B5))</f>
        <v>4</v>
      </c>
      <c r="B5" s="10" t="s">
        <v>126</v>
      </c>
      <c r="C5" s="13" t="s">
        <v>54</v>
      </c>
      <c r="D5" s="12">
        <v>39.1</v>
      </c>
      <c r="E5" s="11">
        <v>3</v>
      </c>
      <c r="F5" s="11" t="s">
        <v>7</v>
      </c>
      <c r="G5" s="11" t="str">
        <f t="shared" si="0"/>
        <v>Đỗ</v>
      </c>
      <c r="H5" s="11" t="s">
        <v>6</v>
      </c>
      <c r="I5" s="11" t="str">
        <f t="shared" si="1"/>
        <v/>
      </c>
      <c r="J5" s="11" t="s">
        <v>8</v>
      </c>
      <c r="K5" s="14" t="str">
        <f t="shared" si="2"/>
        <v/>
      </c>
      <c r="L5" s="11" t="s">
        <v>51</v>
      </c>
      <c r="M5" s="14"/>
      <c r="N5" s="14">
        <v>25.7</v>
      </c>
      <c r="O5" s="14">
        <v>26.7</v>
      </c>
      <c r="P5" s="17">
        <f t="shared" si="3"/>
        <v>0</v>
      </c>
      <c r="Q5" s="17">
        <f t="shared" si="4"/>
        <v>0</v>
      </c>
      <c r="R5" s="17">
        <f t="shared" si="5"/>
        <v>1</v>
      </c>
    </row>
    <row r="6" spans="1:18" ht="15.75" x14ac:dyDescent="0.25">
      <c r="A6" s="13">
        <f>IF(COUNTA(B6)=0," ",SUBTOTAL(3,$B$2:B6))</f>
        <v>5</v>
      </c>
      <c r="B6" s="10" t="s">
        <v>127</v>
      </c>
      <c r="C6" s="13" t="s">
        <v>54</v>
      </c>
      <c r="D6" s="12">
        <v>42.3</v>
      </c>
      <c r="E6" s="11">
        <v>3</v>
      </c>
      <c r="F6" s="11" t="s">
        <v>7</v>
      </c>
      <c r="G6" s="11" t="str">
        <f t="shared" si="0"/>
        <v>Đỗ</v>
      </c>
      <c r="H6" s="11" t="s">
        <v>6</v>
      </c>
      <c r="I6" s="11" t="str">
        <f t="shared" si="1"/>
        <v/>
      </c>
      <c r="J6" s="11" t="s">
        <v>8</v>
      </c>
      <c r="K6" s="14" t="str">
        <f t="shared" si="2"/>
        <v/>
      </c>
      <c r="L6" s="11" t="s">
        <v>5</v>
      </c>
      <c r="M6" s="14">
        <v>42.5</v>
      </c>
      <c r="N6" s="14">
        <v>43.5</v>
      </c>
      <c r="O6" s="14">
        <v>44.5</v>
      </c>
      <c r="P6" s="17">
        <f t="shared" si="3"/>
        <v>1</v>
      </c>
      <c r="Q6" s="17">
        <f t="shared" si="4"/>
        <v>0</v>
      </c>
      <c r="R6" s="17">
        <f t="shared" si="5"/>
        <v>0</v>
      </c>
    </row>
    <row r="7" spans="1:18" ht="15.75" x14ac:dyDescent="0.25">
      <c r="A7" s="13">
        <f>IF(COUNTA(B7)=0," ",SUBTOTAL(3,$B$2:B7))</f>
        <v>6</v>
      </c>
      <c r="B7" s="10" t="s">
        <v>128</v>
      </c>
      <c r="C7" s="13" t="s">
        <v>54</v>
      </c>
      <c r="D7" s="12">
        <v>35.700000000000003</v>
      </c>
      <c r="E7" s="11">
        <v>2</v>
      </c>
      <c r="F7" s="11" t="s">
        <v>7</v>
      </c>
      <c r="G7" s="11" t="str">
        <f t="shared" si="0"/>
        <v>Đỗ</v>
      </c>
      <c r="H7" s="11" t="s">
        <v>8</v>
      </c>
      <c r="I7" s="11" t="str">
        <f t="shared" si="1"/>
        <v/>
      </c>
      <c r="J7" s="11"/>
      <c r="K7" s="14" t="str">
        <f t="shared" si="2"/>
        <v/>
      </c>
      <c r="L7" s="11" t="s">
        <v>6</v>
      </c>
      <c r="M7" s="14">
        <v>33.71</v>
      </c>
      <c r="N7" s="14">
        <v>34.71</v>
      </c>
      <c r="O7" s="14">
        <v>35.71</v>
      </c>
      <c r="P7" s="17">
        <f t="shared" si="3"/>
        <v>0</v>
      </c>
      <c r="Q7" s="17">
        <f t="shared" si="4"/>
        <v>0</v>
      </c>
      <c r="R7" s="17">
        <f t="shared" si="5"/>
        <v>0</v>
      </c>
    </row>
    <row r="8" spans="1:18" ht="15.75" x14ac:dyDescent="0.25">
      <c r="A8" s="13">
        <f>IF(COUNTA(B8)=0," ",SUBTOTAL(3,$B$2:B8))</f>
        <v>7</v>
      </c>
      <c r="B8" s="10" t="s">
        <v>130</v>
      </c>
      <c r="C8" s="13" t="s">
        <v>54</v>
      </c>
      <c r="D8" s="12">
        <v>37.15</v>
      </c>
      <c r="E8" s="11">
        <v>2</v>
      </c>
      <c r="F8" s="11" t="s">
        <v>7</v>
      </c>
      <c r="G8" s="11" t="str">
        <f t="shared" si="0"/>
        <v>Đỗ</v>
      </c>
      <c r="H8" s="11" t="s">
        <v>8</v>
      </c>
      <c r="I8" s="11" t="str">
        <f t="shared" si="1"/>
        <v/>
      </c>
      <c r="J8" s="11"/>
      <c r="K8" s="14" t="str">
        <f t="shared" si="2"/>
        <v/>
      </c>
      <c r="L8" s="11" t="s">
        <v>57</v>
      </c>
      <c r="M8" s="14"/>
      <c r="N8" s="14">
        <v>42.85</v>
      </c>
      <c r="O8" s="14">
        <v>43.85</v>
      </c>
      <c r="P8" s="17">
        <f t="shared" si="3"/>
        <v>0</v>
      </c>
      <c r="Q8" s="17">
        <f t="shared" si="4"/>
        <v>0</v>
      </c>
      <c r="R8" s="17">
        <f t="shared" si="5"/>
        <v>0</v>
      </c>
    </row>
    <row r="9" spans="1:18" ht="15.75" x14ac:dyDescent="0.25">
      <c r="A9" s="13">
        <f>IF(COUNTA(B9)=0," ",SUBTOTAL(3,$B$2:B9))</f>
        <v>8</v>
      </c>
      <c r="B9" s="10" t="s">
        <v>132</v>
      </c>
      <c r="C9" s="13" t="s">
        <v>54</v>
      </c>
      <c r="D9" s="12">
        <v>44.35</v>
      </c>
      <c r="E9" s="11">
        <v>3</v>
      </c>
      <c r="F9" s="11" t="s">
        <v>7</v>
      </c>
      <c r="G9" s="11" t="str">
        <f t="shared" si="0"/>
        <v>Đỗ</v>
      </c>
      <c r="H9" s="11" t="s">
        <v>6</v>
      </c>
      <c r="I9" s="11" t="str">
        <f t="shared" si="1"/>
        <v/>
      </c>
      <c r="J9" s="11" t="s">
        <v>8</v>
      </c>
      <c r="K9" s="14" t="str">
        <f t="shared" si="2"/>
        <v/>
      </c>
      <c r="L9" s="11" t="s">
        <v>8</v>
      </c>
      <c r="M9" s="14">
        <v>27</v>
      </c>
      <c r="N9" s="14">
        <v>28.05</v>
      </c>
      <c r="O9" s="14">
        <v>29.05</v>
      </c>
      <c r="P9" s="17">
        <f t="shared" si="3"/>
        <v>2</v>
      </c>
      <c r="Q9" s="17">
        <f t="shared" si="4"/>
        <v>0</v>
      </c>
      <c r="R9" s="17">
        <f t="shared" si="5"/>
        <v>0</v>
      </c>
    </row>
    <row r="10" spans="1:18" ht="15.75" x14ac:dyDescent="0.25">
      <c r="A10" s="13">
        <f>IF(COUNTA(B10)=0," ",SUBTOTAL(3,$B$2:B10))</f>
        <v>9</v>
      </c>
      <c r="B10" s="10" t="s">
        <v>135</v>
      </c>
      <c r="C10" s="13" t="s">
        <v>54</v>
      </c>
      <c r="D10" s="12">
        <v>38.4</v>
      </c>
      <c r="E10" s="11">
        <v>3</v>
      </c>
      <c r="F10" s="11" t="s">
        <v>7</v>
      </c>
      <c r="G10" s="11" t="str">
        <f t="shared" si="0"/>
        <v>Đỗ</v>
      </c>
      <c r="H10" s="11" t="s">
        <v>6</v>
      </c>
      <c r="I10" s="11" t="str">
        <f t="shared" si="1"/>
        <v/>
      </c>
      <c r="J10" s="11" t="s">
        <v>8</v>
      </c>
      <c r="K10" s="14" t="str">
        <f t="shared" si="2"/>
        <v/>
      </c>
    </row>
    <row r="11" spans="1:18" ht="15.75" x14ac:dyDescent="0.25">
      <c r="A11" s="13">
        <f>IF(COUNTA(B11)=0," ",SUBTOTAL(3,$B$2:B11))</f>
        <v>10</v>
      </c>
      <c r="B11" s="10" t="s">
        <v>137</v>
      </c>
      <c r="C11" s="13" t="s">
        <v>54</v>
      </c>
      <c r="D11" s="12">
        <v>44.05</v>
      </c>
      <c r="E11" s="11">
        <v>2</v>
      </c>
      <c r="F11" s="11" t="s">
        <v>7</v>
      </c>
      <c r="G11" s="11" t="str">
        <f t="shared" si="0"/>
        <v>Đỗ</v>
      </c>
      <c r="H11" s="11" t="s">
        <v>8</v>
      </c>
      <c r="I11" s="11" t="str">
        <f t="shared" si="1"/>
        <v/>
      </c>
      <c r="J11" s="11"/>
      <c r="K11" s="14" t="str">
        <f t="shared" si="2"/>
        <v/>
      </c>
      <c r="L11" s="19" t="s">
        <v>193</v>
      </c>
    </row>
    <row r="12" spans="1:18" ht="15.75" x14ac:dyDescent="0.25">
      <c r="A12" s="13">
        <f>IF(COUNTA(B12)=0," ",SUBTOTAL(3,$B$2:B12))</f>
        <v>11</v>
      </c>
      <c r="B12" s="10" t="s">
        <v>138</v>
      </c>
      <c r="C12" s="13" t="s">
        <v>54</v>
      </c>
      <c r="D12" s="12">
        <v>40.799999999999997</v>
      </c>
      <c r="E12" s="11">
        <v>2</v>
      </c>
      <c r="F12" s="11" t="s">
        <v>7</v>
      </c>
      <c r="G12" s="11" t="str">
        <f t="shared" si="0"/>
        <v>Đỗ</v>
      </c>
      <c r="H12" s="11" t="s">
        <v>8</v>
      </c>
      <c r="I12" s="11" t="str">
        <f t="shared" si="1"/>
        <v/>
      </c>
      <c r="J12" s="11"/>
      <c r="K12" s="14" t="str">
        <f t="shared" si="2"/>
        <v/>
      </c>
      <c r="L12" s="22" t="s">
        <v>198</v>
      </c>
    </row>
    <row r="13" spans="1:18" ht="15.75" x14ac:dyDescent="0.25">
      <c r="A13" s="13">
        <f>IF(COUNTA(B13)=0," ",SUBTOTAL(3,$B$2:B13))</f>
        <v>12</v>
      </c>
      <c r="B13" s="10" t="s">
        <v>139</v>
      </c>
      <c r="C13" s="13" t="s">
        <v>54</v>
      </c>
      <c r="D13" s="12">
        <v>42.1</v>
      </c>
      <c r="E13" s="11">
        <v>2</v>
      </c>
      <c r="F13" s="11" t="s">
        <v>7</v>
      </c>
      <c r="G13" s="11" t="str">
        <f t="shared" si="0"/>
        <v>Đỗ</v>
      </c>
      <c r="H13" s="11" t="s">
        <v>8</v>
      </c>
      <c r="I13" s="11" t="str">
        <f t="shared" si="1"/>
        <v/>
      </c>
      <c r="J13" s="11"/>
      <c r="K13" s="14" t="str">
        <f t="shared" si="2"/>
        <v/>
      </c>
    </row>
    <row r="14" spans="1:18" ht="15.75" x14ac:dyDescent="0.25">
      <c r="A14" s="13">
        <f>IF(COUNTA(B14)=0," ",SUBTOTAL(3,$B$2:B14))</f>
        <v>13</v>
      </c>
      <c r="B14" s="10" t="s">
        <v>140</v>
      </c>
      <c r="C14" s="13" t="s">
        <v>54</v>
      </c>
      <c r="D14" s="12">
        <v>46.85</v>
      </c>
      <c r="E14" s="11">
        <v>2</v>
      </c>
      <c r="F14" s="11" t="s">
        <v>7</v>
      </c>
      <c r="G14" s="11" t="str">
        <f t="shared" si="0"/>
        <v>Đỗ</v>
      </c>
      <c r="H14" s="11" t="s">
        <v>8</v>
      </c>
      <c r="I14" s="11" t="str">
        <f t="shared" si="1"/>
        <v/>
      </c>
      <c r="J14" s="11"/>
      <c r="K14" s="14" t="str">
        <f t="shared" si="2"/>
        <v/>
      </c>
    </row>
    <row r="15" spans="1:18" ht="15.75" x14ac:dyDescent="0.25">
      <c r="A15" s="13">
        <f>IF(COUNTA(B15)=0," ",SUBTOTAL(3,$B$2:B15))</f>
        <v>14</v>
      </c>
      <c r="B15" s="10" t="s">
        <v>145</v>
      </c>
      <c r="C15" s="13" t="s">
        <v>54</v>
      </c>
      <c r="D15" s="12">
        <v>37.799999999999997</v>
      </c>
      <c r="E15" s="11">
        <v>2</v>
      </c>
      <c r="F15" s="11" t="s">
        <v>7</v>
      </c>
      <c r="G15" s="11" t="str">
        <f t="shared" si="0"/>
        <v>Đỗ</v>
      </c>
      <c r="H15" s="11" t="s">
        <v>8</v>
      </c>
      <c r="I15" s="11" t="str">
        <f t="shared" si="1"/>
        <v/>
      </c>
      <c r="J15" s="11"/>
      <c r="K15" s="14" t="str">
        <f t="shared" si="2"/>
        <v/>
      </c>
    </row>
    <row r="16" spans="1:18" ht="15.75" x14ac:dyDescent="0.25">
      <c r="A16" s="13">
        <f>IF(COUNTA(B16)=0," ",SUBTOTAL(3,$B$2:B16))</f>
        <v>15</v>
      </c>
      <c r="B16" s="10" t="s">
        <v>146</v>
      </c>
      <c r="C16" s="13" t="s">
        <v>54</v>
      </c>
      <c r="D16" s="12">
        <v>40.1</v>
      </c>
      <c r="E16" s="11">
        <v>3</v>
      </c>
      <c r="F16" s="11" t="s">
        <v>7</v>
      </c>
      <c r="G16" s="11" t="str">
        <f t="shared" si="0"/>
        <v>Đỗ</v>
      </c>
      <c r="H16" s="11" t="s">
        <v>6</v>
      </c>
      <c r="I16" s="11" t="str">
        <f t="shared" si="1"/>
        <v/>
      </c>
      <c r="J16" s="11" t="s">
        <v>8</v>
      </c>
      <c r="K16" s="14" t="str">
        <f t="shared" si="2"/>
        <v/>
      </c>
    </row>
    <row r="17" spans="1:11" ht="15.75" x14ac:dyDescent="0.25">
      <c r="A17" s="13">
        <f>IF(COUNTA(B17)=0," ",SUBTOTAL(3,$B$2:B17))</f>
        <v>16</v>
      </c>
      <c r="B17" s="10" t="s">
        <v>147</v>
      </c>
      <c r="C17" s="13" t="s">
        <v>54</v>
      </c>
      <c r="D17" s="12">
        <v>47.75</v>
      </c>
      <c r="E17" s="11">
        <v>2</v>
      </c>
      <c r="F17" s="11" t="s">
        <v>7</v>
      </c>
      <c r="G17" s="11" t="str">
        <f t="shared" si="0"/>
        <v>Đỗ</v>
      </c>
      <c r="H17" s="11" t="s">
        <v>8</v>
      </c>
      <c r="I17" s="11" t="str">
        <f t="shared" si="1"/>
        <v/>
      </c>
      <c r="J17" s="11"/>
      <c r="K17" s="14" t="str">
        <f t="shared" si="2"/>
        <v/>
      </c>
    </row>
    <row r="18" spans="1:11" ht="15.75" x14ac:dyDescent="0.25">
      <c r="A18" s="13">
        <f>IF(COUNTA(B18)=0," ",SUBTOTAL(3,$B$2:B18))</f>
        <v>17</v>
      </c>
      <c r="B18" s="10" t="s">
        <v>148</v>
      </c>
      <c r="C18" s="13" t="s">
        <v>54</v>
      </c>
      <c r="D18" s="12">
        <v>40.35</v>
      </c>
      <c r="E18" s="11">
        <v>2</v>
      </c>
      <c r="F18" s="11" t="s">
        <v>7</v>
      </c>
      <c r="G18" s="11" t="str">
        <f t="shared" si="0"/>
        <v>Đỗ</v>
      </c>
      <c r="H18" s="11" t="s">
        <v>8</v>
      </c>
      <c r="I18" s="11" t="str">
        <f t="shared" si="1"/>
        <v/>
      </c>
      <c r="J18" s="11"/>
      <c r="K18" s="14" t="str">
        <f t="shared" si="2"/>
        <v/>
      </c>
    </row>
    <row r="19" spans="1:11" ht="15.75" x14ac:dyDescent="0.25">
      <c r="A19" s="13">
        <f>IF(COUNTA(B19)=0," ",SUBTOTAL(3,$B$2:B19))</f>
        <v>18</v>
      </c>
      <c r="B19" s="10" t="s">
        <v>143</v>
      </c>
      <c r="C19" s="13" t="s">
        <v>54</v>
      </c>
      <c r="D19" s="12">
        <v>25.55</v>
      </c>
      <c r="E19" s="11">
        <v>2</v>
      </c>
      <c r="F19" s="11" t="s">
        <v>51</v>
      </c>
      <c r="G19" s="11" t="str">
        <f t="shared" si="0"/>
        <v>Chưa có điểm chuẩn</v>
      </c>
      <c r="H19" s="11" t="s">
        <v>52</v>
      </c>
      <c r="I19" s="11" t="str">
        <f t="shared" si="1"/>
        <v/>
      </c>
      <c r="J19" s="11"/>
      <c r="K19" s="14" t="str">
        <f t="shared" si="2"/>
        <v/>
      </c>
    </row>
    <row r="20" spans="1:11" ht="15.75" x14ac:dyDescent="0.25">
      <c r="A20" s="13">
        <f>IF(COUNTA(B20)=0," ",SUBTOTAL(3,$B$2:B20))</f>
        <v>19</v>
      </c>
      <c r="B20" s="10" t="s">
        <v>129</v>
      </c>
      <c r="C20" s="13" t="s">
        <v>54</v>
      </c>
      <c r="D20" s="12">
        <v>47.65</v>
      </c>
      <c r="E20" s="11">
        <v>3</v>
      </c>
      <c r="F20" s="11" t="s">
        <v>5</v>
      </c>
      <c r="G20" s="11" t="str">
        <f t="shared" si="0"/>
        <v>Đỗ</v>
      </c>
      <c r="H20" s="11" t="s">
        <v>6</v>
      </c>
      <c r="I20" s="11" t="str">
        <f t="shared" si="1"/>
        <v/>
      </c>
      <c r="J20" s="11" t="s">
        <v>8</v>
      </c>
      <c r="K20" s="14" t="str">
        <f t="shared" si="2"/>
        <v/>
      </c>
    </row>
    <row r="21" spans="1:11" ht="15.75" x14ac:dyDescent="0.25">
      <c r="A21" s="13">
        <f>IF(COUNTA(B21)=0," ",SUBTOTAL(3,$B$2:B21))</f>
        <v>20</v>
      </c>
      <c r="B21" s="10" t="s">
        <v>133</v>
      </c>
      <c r="C21" s="13" t="s">
        <v>54</v>
      </c>
      <c r="D21" s="12">
        <v>49.25</v>
      </c>
      <c r="E21" s="11">
        <v>3</v>
      </c>
      <c r="F21" s="11" t="s">
        <v>5</v>
      </c>
      <c r="G21" s="11" t="str">
        <f t="shared" si="0"/>
        <v>Đỗ</v>
      </c>
      <c r="H21" s="11" t="s">
        <v>6</v>
      </c>
      <c r="I21" s="11" t="str">
        <f t="shared" si="1"/>
        <v/>
      </c>
      <c r="J21" s="11" t="s">
        <v>8</v>
      </c>
      <c r="K21" s="14" t="str">
        <f t="shared" si="2"/>
        <v/>
      </c>
    </row>
    <row r="22" spans="1:11" ht="15.75" x14ac:dyDescent="0.25">
      <c r="A22" s="13">
        <f>IF(COUNTA(B22)=0," ",SUBTOTAL(3,$B$2:B22))</f>
        <v>21</v>
      </c>
      <c r="B22" s="10" t="s">
        <v>136</v>
      </c>
      <c r="C22" s="13" t="s">
        <v>54</v>
      </c>
      <c r="D22" s="12">
        <v>46.15</v>
      </c>
      <c r="E22" s="11">
        <v>3</v>
      </c>
      <c r="F22" s="11" t="s">
        <v>5</v>
      </c>
      <c r="G22" s="11" t="str">
        <f t="shared" si="0"/>
        <v>Đỗ</v>
      </c>
      <c r="H22" s="11" t="s">
        <v>6</v>
      </c>
      <c r="I22" s="11" t="str">
        <f t="shared" si="1"/>
        <v/>
      </c>
      <c r="J22" s="11" t="s">
        <v>8</v>
      </c>
      <c r="K22" s="14" t="str">
        <f t="shared" si="2"/>
        <v/>
      </c>
    </row>
    <row r="23" spans="1:11" ht="15.75" x14ac:dyDescent="0.25">
      <c r="A23" s="13">
        <f>IF(COUNTA(B23)=0," ",SUBTOTAL(3,$B$2:B23))</f>
        <v>22</v>
      </c>
      <c r="B23" s="10" t="s">
        <v>141</v>
      </c>
      <c r="C23" s="13" t="s">
        <v>54</v>
      </c>
      <c r="D23" s="12">
        <v>48.85</v>
      </c>
      <c r="E23" s="11">
        <v>2</v>
      </c>
      <c r="F23" s="11" t="s">
        <v>5</v>
      </c>
      <c r="G23" s="11" t="str">
        <f t="shared" si="0"/>
        <v>Đỗ</v>
      </c>
      <c r="H23" s="11" t="s">
        <v>7</v>
      </c>
      <c r="I23" s="11" t="str">
        <f t="shared" si="1"/>
        <v/>
      </c>
      <c r="J23" s="11"/>
      <c r="K23" s="14" t="str">
        <f t="shared" si="2"/>
        <v/>
      </c>
    </row>
    <row r="24" spans="1:11" ht="15.75" x14ac:dyDescent="0.25">
      <c r="A24" s="13">
        <f>IF(COUNTA(B24)=0," ",SUBTOTAL(3,$B$2:B24))</f>
        <v>23</v>
      </c>
      <c r="B24" s="10" t="s">
        <v>142</v>
      </c>
      <c r="C24" s="13" t="s">
        <v>54</v>
      </c>
      <c r="D24" s="12">
        <v>49.35</v>
      </c>
      <c r="E24" s="11">
        <v>3</v>
      </c>
      <c r="F24" s="11" t="s">
        <v>5</v>
      </c>
      <c r="G24" s="11" t="str">
        <f t="shared" si="0"/>
        <v>Đỗ</v>
      </c>
      <c r="H24" s="11" t="s">
        <v>6</v>
      </c>
      <c r="I24" s="11" t="str">
        <f t="shared" si="1"/>
        <v/>
      </c>
      <c r="J24" s="11" t="s">
        <v>8</v>
      </c>
      <c r="K24" s="14" t="str">
        <f t="shared" si="2"/>
        <v/>
      </c>
    </row>
    <row r="25" spans="1:11" ht="15.75" x14ac:dyDescent="0.25">
      <c r="A25" s="13">
        <f>IF(COUNTA(B25)=0," ",SUBTOTAL(3,$B$2:B25))</f>
        <v>24</v>
      </c>
      <c r="B25" s="10" t="s">
        <v>144</v>
      </c>
      <c r="C25" s="13" t="s">
        <v>54</v>
      </c>
      <c r="D25" s="12">
        <v>40.950000000000003</v>
      </c>
      <c r="E25" s="11">
        <v>2</v>
      </c>
      <c r="F25" s="11" t="s">
        <v>5</v>
      </c>
      <c r="G25" s="11" t="str">
        <f t="shared" si="0"/>
        <v>Trượt</v>
      </c>
      <c r="H25" s="11" t="s">
        <v>8</v>
      </c>
      <c r="I25" s="11" t="s">
        <v>186</v>
      </c>
      <c r="J25" s="11"/>
      <c r="K25" s="14" t="str">
        <f t="shared" si="2"/>
        <v/>
      </c>
    </row>
    <row r="26" spans="1:11" ht="15.75" x14ac:dyDescent="0.25">
      <c r="A26" s="13">
        <f>IF(COUNTA(B26)=0," ",SUBTOTAL(3,$B$2:B26))</f>
        <v>25</v>
      </c>
      <c r="B26" s="10" t="s">
        <v>119</v>
      </c>
      <c r="C26" s="13" t="s">
        <v>54</v>
      </c>
      <c r="D26" s="12">
        <v>29.2</v>
      </c>
      <c r="E26" s="11">
        <v>1</v>
      </c>
      <c r="F26" s="11" t="s">
        <v>8</v>
      </c>
      <c r="G26" s="11" t="str">
        <f t="shared" si="0"/>
        <v>Đỗ</v>
      </c>
      <c r="H26" s="11"/>
      <c r="I26" s="11" t="str">
        <f t="shared" si="1"/>
        <v/>
      </c>
      <c r="J26" s="11"/>
      <c r="K26" s="14" t="str">
        <f t="shared" si="2"/>
        <v/>
      </c>
    </row>
    <row r="27" spans="1:11" ht="15.75" x14ac:dyDescent="0.25">
      <c r="A27" s="13">
        <f>IF(COUNTA(B27)=0," ",SUBTOTAL(3,$B$2:B27))</f>
        <v>26</v>
      </c>
      <c r="B27" s="10" t="s">
        <v>121</v>
      </c>
      <c r="C27" s="13" t="s">
        <v>54</v>
      </c>
      <c r="D27" s="12">
        <v>25.7</v>
      </c>
      <c r="E27" s="11">
        <v>1</v>
      </c>
      <c r="F27" s="11" t="s">
        <v>8</v>
      </c>
      <c r="G27" s="11" t="str">
        <f t="shared" si="0"/>
        <v>Trượt</v>
      </c>
      <c r="H27" s="11"/>
      <c r="I27" s="11" t="s">
        <v>187</v>
      </c>
      <c r="J27" s="11"/>
      <c r="K27" s="14" t="str">
        <f t="shared" si="2"/>
        <v/>
      </c>
    </row>
    <row r="28" spans="1:11" ht="15.75" x14ac:dyDescent="0.25">
      <c r="A28" s="13">
        <f>IF(COUNTA(B28)=0," ",SUBTOTAL(3,$B$2:B28))</f>
        <v>27</v>
      </c>
      <c r="B28" s="10" t="s">
        <v>122</v>
      </c>
      <c r="C28" s="13" t="s">
        <v>54</v>
      </c>
      <c r="D28" s="12">
        <v>32.65</v>
      </c>
      <c r="E28" s="11">
        <v>2</v>
      </c>
      <c r="F28" s="11" t="s">
        <v>8</v>
      </c>
      <c r="G28" s="11" t="str">
        <f t="shared" si="0"/>
        <v>Đỗ</v>
      </c>
      <c r="H28" s="11" t="s">
        <v>58</v>
      </c>
      <c r="I28" s="11" t="str">
        <f t="shared" si="1"/>
        <v/>
      </c>
      <c r="J28" s="11"/>
      <c r="K28" s="14" t="str">
        <f t="shared" si="2"/>
        <v/>
      </c>
    </row>
    <row r="29" spans="1:11" ht="15.75" x14ac:dyDescent="0.25">
      <c r="A29" s="13">
        <f>IF(COUNTA(B29)=0," ",SUBTOTAL(3,$B$2:B29))</f>
        <v>28</v>
      </c>
      <c r="B29" s="10" t="s">
        <v>123</v>
      </c>
      <c r="C29" s="13" t="s">
        <v>54</v>
      </c>
      <c r="D29" s="12">
        <v>32.299999999999997</v>
      </c>
      <c r="E29" s="11">
        <v>1</v>
      </c>
      <c r="F29" s="11" t="s">
        <v>8</v>
      </c>
      <c r="G29" s="11" t="str">
        <f t="shared" si="0"/>
        <v>Đỗ</v>
      </c>
      <c r="H29" s="11"/>
      <c r="I29" s="11" t="str">
        <f t="shared" si="1"/>
        <v/>
      </c>
      <c r="J29" s="11"/>
      <c r="K29" s="14" t="str">
        <f t="shared" si="2"/>
        <v/>
      </c>
    </row>
    <row r="30" spans="1:11" ht="15.75" x14ac:dyDescent="0.25">
      <c r="A30" s="13">
        <f>IF(COUNTA(B30)=0," ",SUBTOTAL(3,$B$2:B30))</f>
        <v>29</v>
      </c>
      <c r="B30" s="10" t="s">
        <v>131</v>
      </c>
      <c r="C30" s="13" t="s">
        <v>54</v>
      </c>
      <c r="D30" s="12">
        <v>22.95</v>
      </c>
      <c r="E30" s="11">
        <v>3</v>
      </c>
      <c r="F30" s="11" t="s">
        <v>8</v>
      </c>
      <c r="G30" s="11" t="str">
        <f t="shared" si="0"/>
        <v>Trượt</v>
      </c>
      <c r="H30" s="11" t="s">
        <v>58</v>
      </c>
      <c r="I30" s="11" t="s">
        <v>187</v>
      </c>
      <c r="J30" s="11" t="s">
        <v>51</v>
      </c>
      <c r="K30" s="14" t="str">
        <f t="shared" si="2"/>
        <v>Trượt</v>
      </c>
    </row>
    <row r="31" spans="1:11" ht="15.75" x14ac:dyDescent="0.25">
      <c r="A31" s="13">
        <f>IF(COUNTA(B31)=0," ",SUBTOTAL(3,$B$2:B31))</f>
        <v>30</v>
      </c>
      <c r="B31" s="10" t="s">
        <v>134</v>
      </c>
      <c r="C31" s="13" t="s">
        <v>54</v>
      </c>
      <c r="D31" s="12">
        <v>32.6</v>
      </c>
      <c r="E31" s="11">
        <v>1</v>
      </c>
      <c r="F31" s="11" t="s">
        <v>8</v>
      </c>
      <c r="G31" s="11" t="str">
        <f t="shared" si="0"/>
        <v>Đỗ</v>
      </c>
      <c r="H31" s="11"/>
      <c r="I31" s="11" t="str">
        <f t="shared" si="1"/>
        <v/>
      </c>
      <c r="J31" s="11"/>
      <c r="K31" s="14" t="str">
        <f t="shared" si="2"/>
        <v/>
      </c>
    </row>
  </sheetData>
  <sortState ref="B2:K31">
    <sortCondition ref="F2:F31"/>
  </sortState>
  <conditionalFormatting sqref="G1:G1048576">
    <cfRule type="containsText" dxfId="9" priority="11" operator="containsText" text="Trượt">
      <formula>NOT(ISERROR(SEARCH("Trượt",G1)))</formula>
    </cfRule>
  </conditionalFormatting>
  <conditionalFormatting sqref="I1:I1048576">
    <cfRule type="containsText" dxfId="8" priority="10" operator="containsText" text="Trượt">
      <formula>NOT(ISERROR(SEARCH("Trượt",I1)))</formula>
    </cfRule>
  </conditionalFormatting>
  <conditionalFormatting sqref="K1:K1048576">
    <cfRule type="containsText" dxfId="7" priority="9" operator="containsText" text="Trượt">
      <formula>NOT(ISERROR(SEARCH("Trượt",K1)))</formula>
    </cfRule>
  </conditionalFormatting>
  <conditionalFormatting sqref="P2:R9">
    <cfRule type="cellIs" dxfId="6" priority="1" operator="greaterThan">
      <formula>0</formula>
    </cfRule>
    <cfRule type="cellIs" dxfId="5" priority="2" operator="equal">
      <formula>0</formula>
    </cfRule>
    <cfRule type="containsText" dxfId="4" priority="3" operator="containsText" text="1">
      <formula>NOT(ISERROR(SEARCH("1",P2)))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D62CB-C73F-49BE-8F2E-385AA0415546}">
  <dimension ref="A1:R29"/>
  <sheetViews>
    <sheetView topLeftCell="A10" zoomScale="85" zoomScaleNormal="85" workbookViewId="0">
      <selection activeCell="L16" sqref="L16"/>
    </sheetView>
  </sheetViews>
  <sheetFormatPr defaultRowHeight="15.75" x14ac:dyDescent="0.25"/>
  <cols>
    <col min="1" max="1" width="4.625" bestFit="1" customWidth="1"/>
    <col min="2" max="2" width="26.75" bestFit="1" customWidth="1"/>
    <col min="3" max="3" width="4.75" bestFit="1" customWidth="1"/>
    <col min="4" max="4" width="15.625" bestFit="1" customWidth="1"/>
    <col min="5" max="5" width="6.25" bestFit="1" customWidth="1"/>
    <col min="6" max="6" width="14" bestFit="1" customWidth="1"/>
    <col min="7" max="7" width="18.625" bestFit="1" customWidth="1"/>
    <col min="8" max="8" width="23.25" bestFit="1" customWidth="1"/>
    <col min="9" max="9" width="13.75" bestFit="1" customWidth="1"/>
    <col min="10" max="10" width="12.5" customWidth="1"/>
    <col min="11" max="11" width="13.75" bestFit="1" customWidth="1"/>
    <col min="12" max="12" width="23.25" bestFit="1" customWidth="1"/>
    <col min="13" max="13" width="8.75" style="1"/>
    <col min="14" max="15" width="10.5" bestFit="1" customWidth="1"/>
    <col min="16" max="18" width="10.875" bestFit="1" customWidth="1"/>
  </cols>
  <sheetData>
    <row r="1" spans="1:18" ht="27" customHeight="1" x14ac:dyDescent="0.25">
      <c r="A1" s="8" t="s">
        <v>0</v>
      </c>
      <c r="B1" s="7" t="s">
        <v>47</v>
      </c>
      <c r="C1" s="8" t="s">
        <v>173</v>
      </c>
      <c r="D1" s="8" t="s">
        <v>49</v>
      </c>
      <c r="E1" s="8" t="s">
        <v>48</v>
      </c>
      <c r="F1" s="8" t="s">
        <v>1</v>
      </c>
      <c r="G1" s="8" t="s">
        <v>178</v>
      </c>
      <c r="H1" s="8" t="s">
        <v>2</v>
      </c>
      <c r="I1" s="8" t="s">
        <v>181</v>
      </c>
      <c r="J1" s="8" t="s">
        <v>3</v>
      </c>
      <c r="K1" s="8" t="s">
        <v>182</v>
      </c>
      <c r="L1" s="15" t="s">
        <v>174</v>
      </c>
      <c r="M1" s="16" t="s">
        <v>175</v>
      </c>
      <c r="N1" s="16" t="s">
        <v>176</v>
      </c>
      <c r="O1" s="16" t="s">
        <v>177</v>
      </c>
      <c r="P1" s="16" t="s">
        <v>183</v>
      </c>
      <c r="Q1" s="16" t="s">
        <v>184</v>
      </c>
      <c r="R1" s="16" t="s">
        <v>185</v>
      </c>
    </row>
    <row r="2" spans="1:18" x14ac:dyDescent="0.25">
      <c r="A2" s="13">
        <f>IF(COUNTA(B2)=0," ",SUBTOTAL(3,$B$2:B2))</f>
        <v>1</v>
      </c>
      <c r="B2" s="10" t="s">
        <v>151</v>
      </c>
      <c r="C2" s="13" t="s">
        <v>55</v>
      </c>
      <c r="D2" s="12">
        <v>35.200000000000003</v>
      </c>
      <c r="E2" s="11">
        <v>2</v>
      </c>
      <c r="F2" s="11" t="s">
        <v>7</v>
      </c>
      <c r="G2" s="11" t="str">
        <f t="shared" ref="G2:G29" si="0">IF(VLOOKUP(F2,L:O,2,0)=0,"Chưa có điểm chuẩn",IF(D2-VLOOKUP(F2,L:M,2,0)&gt;=0,"Đỗ","Trượt"))</f>
        <v>Đỗ</v>
      </c>
      <c r="H2" s="11" t="s">
        <v>8</v>
      </c>
      <c r="I2" s="11" t="str">
        <f t="shared" ref="I2:I29" si="1">IF(AND(H2&lt;&gt;"",G2="Trượt"),IF(D2-VLOOKUP(F2,L:N,3,0)&gt;=0,"Đỗ","Trượt"),"")</f>
        <v/>
      </c>
      <c r="J2" s="11"/>
      <c r="K2" s="14" t="str">
        <f t="shared" ref="K2:K29" si="2">IF(AND(H2&lt;&gt;"",G2="Trượt",I2="Trượt"),IF(D2-VLOOKUP(F2,L:O,4,0)&gt;=0,"Đỗ","Trượt"),"")</f>
        <v/>
      </c>
      <c r="L2" s="11" t="s">
        <v>58</v>
      </c>
      <c r="M2" s="14">
        <v>27.95</v>
      </c>
      <c r="N2" s="14">
        <v>28.95</v>
      </c>
      <c r="O2" s="14">
        <v>29.95</v>
      </c>
      <c r="P2" s="17">
        <f t="shared" ref="P2:P9" si="3">COUNTIFS(G:G,"Trượt",F:F,$L2)</f>
        <v>0</v>
      </c>
      <c r="Q2" s="17">
        <f t="shared" ref="Q2:Q9" si="4">COUNTIFS(I:I,"Trượt",H:H,$L2)</f>
        <v>0</v>
      </c>
      <c r="R2" s="17">
        <f t="shared" ref="R2:R9" si="5">COUNTIFS(K:K,"Trượt",J:J,$L2)</f>
        <v>0</v>
      </c>
    </row>
    <row r="3" spans="1:18" x14ac:dyDescent="0.25">
      <c r="A3" s="13">
        <f>IF(COUNTA(B3)=0," ",SUBTOTAL(3,$B$2:B3))</f>
        <v>2</v>
      </c>
      <c r="B3" s="10" t="s">
        <v>155</v>
      </c>
      <c r="C3" s="13" t="s">
        <v>55</v>
      </c>
      <c r="D3" s="12">
        <v>39.25</v>
      </c>
      <c r="E3" s="11">
        <v>2</v>
      </c>
      <c r="F3" s="11" t="s">
        <v>7</v>
      </c>
      <c r="G3" s="11" t="str">
        <f t="shared" si="0"/>
        <v>Đỗ</v>
      </c>
      <c r="H3" s="11" t="s">
        <v>8</v>
      </c>
      <c r="I3" s="11" t="str">
        <f t="shared" si="1"/>
        <v/>
      </c>
      <c r="J3" s="11"/>
      <c r="K3" s="14" t="str">
        <f t="shared" si="2"/>
        <v/>
      </c>
      <c r="L3" s="11" t="s">
        <v>7</v>
      </c>
      <c r="M3" s="14">
        <v>33.5</v>
      </c>
      <c r="N3" s="14">
        <v>34.5</v>
      </c>
      <c r="O3" s="14">
        <v>35.5</v>
      </c>
      <c r="P3" s="17">
        <f t="shared" si="3"/>
        <v>0</v>
      </c>
      <c r="Q3" s="17">
        <f t="shared" si="4"/>
        <v>0</v>
      </c>
      <c r="R3" s="17">
        <f t="shared" si="5"/>
        <v>0</v>
      </c>
    </row>
    <row r="4" spans="1:18" x14ac:dyDescent="0.25">
      <c r="A4" s="13">
        <f>IF(COUNTA(B4)=0," ",SUBTOTAL(3,$B$2:B4))</f>
        <v>3</v>
      </c>
      <c r="B4" s="10" t="s">
        <v>158</v>
      </c>
      <c r="C4" s="13" t="s">
        <v>55</v>
      </c>
      <c r="D4" s="12">
        <v>49.65</v>
      </c>
      <c r="E4" s="11">
        <v>2</v>
      </c>
      <c r="F4" s="11" t="s">
        <v>7</v>
      </c>
      <c r="G4" s="11" t="str">
        <f t="shared" si="0"/>
        <v>Đỗ</v>
      </c>
      <c r="H4" s="11" t="s">
        <v>8</v>
      </c>
      <c r="I4" s="11" t="str">
        <f t="shared" si="1"/>
        <v/>
      </c>
      <c r="J4" s="11"/>
      <c r="K4" s="14" t="str">
        <f t="shared" si="2"/>
        <v/>
      </c>
      <c r="L4" s="11" t="s">
        <v>56</v>
      </c>
      <c r="M4" s="14">
        <v>38.950000000000003</v>
      </c>
      <c r="N4" s="14">
        <v>39.950000000000003</v>
      </c>
      <c r="O4" s="14">
        <v>40.950000000000003</v>
      </c>
      <c r="P4" s="17">
        <f t="shared" si="3"/>
        <v>0</v>
      </c>
      <c r="Q4" s="17">
        <f t="shared" si="4"/>
        <v>0</v>
      </c>
      <c r="R4" s="17">
        <f t="shared" si="5"/>
        <v>0</v>
      </c>
    </row>
    <row r="5" spans="1:18" x14ac:dyDescent="0.25">
      <c r="A5" s="13">
        <f>IF(COUNTA(B5)=0," ",SUBTOTAL(3,$B$2:B5))</f>
        <v>4</v>
      </c>
      <c r="B5" s="10" t="s">
        <v>160</v>
      </c>
      <c r="C5" s="13" t="s">
        <v>55</v>
      </c>
      <c r="D5" s="12">
        <v>34.6</v>
      </c>
      <c r="E5" s="11">
        <v>2</v>
      </c>
      <c r="F5" s="11" t="s">
        <v>7</v>
      </c>
      <c r="G5" s="11" t="str">
        <f t="shared" si="0"/>
        <v>Đỗ</v>
      </c>
      <c r="H5" s="11" t="s">
        <v>8</v>
      </c>
      <c r="I5" s="11" t="str">
        <f t="shared" si="1"/>
        <v/>
      </c>
      <c r="J5" s="11"/>
      <c r="K5" s="14" t="str">
        <f t="shared" si="2"/>
        <v/>
      </c>
      <c r="L5" s="11" t="s">
        <v>51</v>
      </c>
      <c r="M5" s="14">
        <v>24.7</v>
      </c>
      <c r="N5" s="14">
        <v>25.7</v>
      </c>
      <c r="O5" s="14">
        <v>26.7</v>
      </c>
      <c r="P5" s="17">
        <f t="shared" si="3"/>
        <v>0</v>
      </c>
      <c r="Q5" s="17">
        <f t="shared" si="4"/>
        <v>3</v>
      </c>
      <c r="R5" s="17">
        <f t="shared" si="5"/>
        <v>0</v>
      </c>
    </row>
    <row r="6" spans="1:18" x14ac:dyDescent="0.25">
      <c r="A6" s="13">
        <f>IF(COUNTA(B6)=0," ",SUBTOTAL(3,$B$2:B6))</f>
        <v>5</v>
      </c>
      <c r="B6" s="10" t="s">
        <v>161</v>
      </c>
      <c r="C6" s="13" t="s">
        <v>55</v>
      </c>
      <c r="D6" s="12">
        <v>46.45</v>
      </c>
      <c r="E6" s="11">
        <v>2</v>
      </c>
      <c r="F6" s="11" t="s">
        <v>7</v>
      </c>
      <c r="G6" s="11" t="str">
        <f t="shared" si="0"/>
        <v>Đỗ</v>
      </c>
      <c r="H6" s="11" t="s">
        <v>8</v>
      </c>
      <c r="I6" s="11" t="str">
        <f t="shared" si="1"/>
        <v/>
      </c>
      <c r="J6" s="11"/>
      <c r="K6" s="14" t="str">
        <f t="shared" si="2"/>
        <v/>
      </c>
      <c r="L6" s="11" t="s">
        <v>5</v>
      </c>
      <c r="M6" s="14">
        <v>42.5</v>
      </c>
      <c r="N6" s="14">
        <v>43.5</v>
      </c>
      <c r="O6" s="14">
        <v>44.5</v>
      </c>
      <c r="P6" s="17">
        <f t="shared" si="3"/>
        <v>1</v>
      </c>
      <c r="Q6" s="17">
        <f t="shared" si="4"/>
        <v>0</v>
      </c>
      <c r="R6" s="17">
        <f t="shared" si="5"/>
        <v>0</v>
      </c>
    </row>
    <row r="7" spans="1:18" x14ac:dyDescent="0.25">
      <c r="A7" s="13">
        <f>IF(COUNTA(B7)=0," ",SUBTOTAL(3,$B$2:B7))</f>
        <v>6</v>
      </c>
      <c r="B7" s="10" t="s">
        <v>162</v>
      </c>
      <c r="C7" s="13" t="s">
        <v>55</v>
      </c>
      <c r="D7" s="12">
        <v>39.299999999999997</v>
      </c>
      <c r="E7" s="11">
        <v>2</v>
      </c>
      <c r="F7" s="11" t="s">
        <v>7</v>
      </c>
      <c r="G7" s="11" t="str">
        <f t="shared" si="0"/>
        <v>Đỗ</v>
      </c>
      <c r="H7" s="11" t="s">
        <v>8</v>
      </c>
      <c r="I7" s="11" t="str">
        <f t="shared" si="1"/>
        <v/>
      </c>
      <c r="J7" s="11"/>
      <c r="K7" s="14" t="str">
        <f t="shared" si="2"/>
        <v/>
      </c>
      <c r="L7" s="11" t="s">
        <v>6</v>
      </c>
      <c r="M7" s="14">
        <v>33.71</v>
      </c>
      <c r="N7" s="14">
        <v>34.71</v>
      </c>
      <c r="O7" s="14">
        <v>35.71</v>
      </c>
      <c r="P7" s="17">
        <f t="shared" si="3"/>
        <v>0</v>
      </c>
      <c r="Q7" s="17">
        <f t="shared" si="4"/>
        <v>0</v>
      </c>
      <c r="R7" s="17">
        <f t="shared" si="5"/>
        <v>0</v>
      </c>
    </row>
    <row r="8" spans="1:18" x14ac:dyDescent="0.25">
      <c r="A8" s="13">
        <f>IF(COUNTA(B8)=0," ",SUBTOTAL(3,$B$2:B8))</f>
        <v>7</v>
      </c>
      <c r="B8" s="10" t="s">
        <v>163</v>
      </c>
      <c r="C8" s="13" t="s">
        <v>55</v>
      </c>
      <c r="D8" s="12">
        <v>38.15</v>
      </c>
      <c r="E8" s="11">
        <v>2</v>
      </c>
      <c r="F8" s="11" t="s">
        <v>7</v>
      </c>
      <c r="G8" s="11" t="str">
        <f t="shared" si="0"/>
        <v>Đỗ</v>
      </c>
      <c r="H8" s="11" t="s">
        <v>8</v>
      </c>
      <c r="I8" s="11" t="str">
        <f t="shared" si="1"/>
        <v/>
      </c>
      <c r="J8" s="11"/>
      <c r="K8" s="14" t="str">
        <f t="shared" si="2"/>
        <v/>
      </c>
      <c r="L8" s="11" t="s">
        <v>57</v>
      </c>
      <c r="M8" s="14">
        <v>41.85</v>
      </c>
      <c r="N8" s="14">
        <v>42.85</v>
      </c>
      <c r="O8" s="14">
        <v>43.85</v>
      </c>
      <c r="P8" s="17">
        <f t="shared" si="3"/>
        <v>0</v>
      </c>
      <c r="Q8" s="17">
        <f t="shared" si="4"/>
        <v>0</v>
      </c>
      <c r="R8" s="17">
        <f t="shared" si="5"/>
        <v>0</v>
      </c>
    </row>
    <row r="9" spans="1:18" x14ac:dyDescent="0.25">
      <c r="A9" s="13">
        <f>IF(COUNTA(B9)=0," ",SUBTOTAL(3,$B$2:B9))</f>
        <v>8</v>
      </c>
      <c r="B9" s="10" t="s">
        <v>164</v>
      </c>
      <c r="C9" s="13" t="s">
        <v>55</v>
      </c>
      <c r="D9" s="12">
        <v>39.85</v>
      </c>
      <c r="E9" s="11">
        <v>2</v>
      </c>
      <c r="F9" s="11" t="s">
        <v>7</v>
      </c>
      <c r="G9" s="11" t="str">
        <f t="shared" si="0"/>
        <v>Đỗ</v>
      </c>
      <c r="H9" s="11" t="s">
        <v>8</v>
      </c>
      <c r="I9" s="11" t="str">
        <f t="shared" si="1"/>
        <v/>
      </c>
      <c r="J9" s="11"/>
      <c r="K9" s="14" t="str">
        <f t="shared" si="2"/>
        <v/>
      </c>
      <c r="L9" s="11" t="s">
        <v>8</v>
      </c>
      <c r="M9" s="14">
        <v>27.05</v>
      </c>
      <c r="N9" s="14">
        <v>28.05</v>
      </c>
      <c r="O9" s="14">
        <v>29.05</v>
      </c>
      <c r="P9" s="17">
        <f t="shared" si="3"/>
        <v>3</v>
      </c>
      <c r="Q9" s="17">
        <f t="shared" si="4"/>
        <v>0</v>
      </c>
      <c r="R9" s="17">
        <f t="shared" si="5"/>
        <v>0</v>
      </c>
    </row>
    <row r="10" spans="1:18" x14ac:dyDescent="0.25">
      <c r="A10" s="13">
        <f>IF(COUNTA(B10)=0," ",SUBTOTAL(3,$B$2:B10))</f>
        <v>9</v>
      </c>
      <c r="B10" s="10" t="s">
        <v>166</v>
      </c>
      <c r="C10" s="13" t="s">
        <v>55</v>
      </c>
      <c r="D10" s="12">
        <v>39.4</v>
      </c>
      <c r="E10" s="11">
        <v>2</v>
      </c>
      <c r="F10" s="11" t="s">
        <v>7</v>
      </c>
      <c r="G10" s="11" t="str">
        <f t="shared" si="0"/>
        <v>Đỗ</v>
      </c>
      <c r="H10" s="11" t="s">
        <v>8</v>
      </c>
      <c r="I10" s="11" t="str">
        <f t="shared" si="1"/>
        <v/>
      </c>
      <c r="J10" s="11"/>
      <c r="K10" s="14" t="str">
        <f t="shared" si="2"/>
        <v/>
      </c>
    </row>
    <row r="11" spans="1:18" x14ac:dyDescent="0.25">
      <c r="A11" s="13">
        <f>IF(COUNTA(B11)=0," ",SUBTOTAL(3,$B$2:B11))</f>
        <v>10</v>
      </c>
      <c r="B11" s="10" t="s">
        <v>168</v>
      </c>
      <c r="C11" s="13" t="s">
        <v>55</v>
      </c>
      <c r="D11" s="12">
        <v>37.4</v>
      </c>
      <c r="E11" s="11">
        <v>2</v>
      </c>
      <c r="F11" s="11" t="s">
        <v>7</v>
      </c>
      <c r="G11" s="11" t="str">
        <f t="shared" si="0"/>
        <v>Đỗ</v>
      </c>
      <c r="H11" s="11" t="s">
        <v>58</v>
      </c>
      <c r="I11" s="11" t="str">
        <f t="shared" si="1"/>
        <v/>
      </c>
      <c r="J11" s="11"/>
      <c r="K11" s="14" t="str">
        <f t="shared" si="2"/>
        <v/>
      </c>
    </row>
    <row r="12" spans="1:18" x14ac:dyDescent="0.25">
      <c r="A12" s="13">
        <f>IF(COUNTA(B12)=0," ",SUBTOTAL(3,$B$2:B12))</f>
        <v>11</v>
      </c>
      <c r="B12" s="10" t="s">
        <v>170</v>
      </c>
      <c r="C12" s="13" t="s">
        <v>55</v>
      </c>
      <c r="D12" s="12">
        <v>34.75</v>
      </c>
      <c r="E12" s="11">
        <v>2</v>
      </c>
      <c r="F12" s="11" t="s">
        <v>7</v>
      </c>
      <c r="G12" s="11" t="str">
        <f t="shared" si="0"/>
        <v>Đỗ</v>
      </c>
      <c r="H12" s="11" t="s">
        <v>58</v>
      </c>
      <c r="I12" s="11" t="str">
        <f t="shared" si="1"/>
        <v/>
      </c>
      <c r="J12" s="14"/>
      <c r="K12" s="14" t="str">
        <f t="shared" si="2"/>
        <v/>
      </c>
      <c r="L12" s="19" t="s">
        <v>194</v>
      </c>
    </row>
    <row r="13" spans="1:18" x14ac:dyDescent="0.25">
      <c r="A13" s="13">
        <f>IF(COUNTA(B13)=0," ",SUBTOTAL(3,$B$2:B13))</f>
        <v>12</v>
      </c>
      <c r="B13" s="10" t="s">
        <v>172</v>
      </c>
      <c r="C13" s="13" t="s">
        <v>55</v>
      </c>
      <c r="D13" s="12">
        <v>35.1</v>
      </c>
      <c r="E13" s="11">
        <v>2</v>
      </c>
      <c r="F13" s="11" t="s">
        <v>7</v>
      </c>
      <c r="G13" s="11" t="str">
        <f t="shared" si="0"/>
        <v>Đỗ</v>
      </c>
      <c r="H13" s="11" t="s">
        <v>8</v>
      </c>
      <c r="I13" s="11" t="str">
        <f t="shared" si="1"/>
        <v/>
      </c>
      <c r="J13" s="14"/>
      <c r="K13" s="14" t="str">
        <f t="shared" si="2"/>
        <v/>
      </c>
      <c r="L13" s="22" t="s">
        <v>199</v>
      </c>
    </row>
    <row r="14" spans="1:18" x14ac:dyDescent="0.25">
      <c r="A14" s="13">
        <f>IF(COUNTA(B14)=0," ",SUBTOTAL(3,$B$2:B14))</f>
        <v>13</v>
      </c>
      <c r="B14" s="10" t="s">
        <v>171</v>
      </c>
      <c r="C14" s="13" t="s">
        <v>55</v>
      </c>
      <c r="D14" s="12">
        <v>46.45</v>
      </c>
      <c r="E14" s="11">
        <v>3</v>
      </c>
      <c r="F14" s="11" t="s">
        <v>56</v>
      </c>
      <c r="G14" s="11" t="str">
        <f t="shared" si="0"/>
        <v>Đỗ</v>
      </c>
      <c r="H14" s="11" t="s">
        <v>57</v>
      </c>
      <c r="I14" s="11" t="str">
        <f t="shared" si="1"/>
        <v/>
      </c>
      <c r="J14" s="11" t="s">
        <v>8</v>
      </c>
      <c r="K14" s="14" t="str">
        <f t="shared" si="2"/>
        <v/>
      </c>
    </row>
    <row r="15" spans="1:18" x14ac:dyDescent="0.25">
      <c r="A15" s="13">
        <f>IF(COUNTA(B15)=0," ",SUBTOTAL(3,$B$2:B15))</f>
        <v>14</v>
      </c>
      <c r="B15" s="10" t="s">
        <v>13</v>
      </c>
      <c r="C15" s="13" t="s">
        <v>55</v>
      </c>
      <c r="D15" s="12">
        <v>47.85</v>
      </c>
      <c r="E15" s="11">
        <v>3</v>
      </c>
      <c r="F15" s="11" t="s">
        <v>5</v>
      </c>
      <c r="G15" s="11" t="str">
        <f t="shared" si="0"/>
        <v>Đỗ</v>
      </c>
      <c r="H15" s="11" t="s">
        <v>7</v>
      </c>
      <c r="I15" s="11" t="str">
        <f t="shared" si="1"/>
        <v/>
      </c>
      <c r="J15" s="11" t="s">
        <v>8</v>
      </c>
      <c r="K15" s="14" t="str">
        <f t="shared" si="2"/>
        <v/>
      </c>
    </row>
    <row r="16" spans="1:18" x14ac:dyDescent="0.25">
      <c r="A16" s="13">
        <f>IF(COUNTA(B16)=0," ",SUBTOTAL(3,$B$2:B16))</f>
        <v>15</v>
      </c>
      <c r="B16" s="10" t="s">
        <v>149</v>
      </c>
      <c r="C16" s="13" t="s">
        <v>55</v>
      </c>
      <c r="D16" s="12">
        <v>41.6</v>
      </c>
      <c r="E16" s="11">
        <v>3</v>
      </c>
      <c r="F16" s="11" t="s">
        <v>5</v>
      </c>
      <c r="G16" s="11" t="str">
        <f t="shared" si="0"/>
        <v>Trượt</v>
      </c>
      <c r="H16" s="11" t="s">
        <v>7</v>
      </c>
      <c r="I16" s="11" t="s">
        <v>186</v>
      </c>
      <c r="J16" s="11" t="s">
        <v>8</v>
      </c>
      <c r="K16" s="14" t="str">
        <f t="shared" si="2"/>
        <v/>
      </c>
    </row>
    <row r="17" spans="1:11" x14ac:dyDescent="0.25">
      <c r="A17" s="13">
        <f>IF(COUNTA(B17)=0," ",SUBTOTAL(3,$B$2:B17))</f>
        <v>16</v>
      </c>
      <c r="B17" s="10" t="s">
        <v>153</v>
      </c>
      <c r="C17" s="13" t="s">
        <v>55</v>
      </c>
      <c r="D17" s="12">
        <v>47.5</v>
      </c>
      <c r="E17" s="11">
        <v>3</v>
      </c>
      <c r="F17" s="11" t="s">
        <v>5</v>
      </c>
      <c r="G17" s="11" t="str">
        <f t="shared" si="0"/>
        <v>Đỗ</v>
      </c>
      <c r="H17" s="11" t="s">
        <v>7</v>
      </c>
      <c r="I17" s="11" t="str">
        <f t="shared" si="1"/>
        <v/>
      </c>
      <c r="J17" s="11" t="s">
        <v>8</v>
      </c>
      <c r="K17" s="14" t="str">
        <f t="shared" si="2"/>
        <v/>
      </c>
    </row>
    <row r="18" spans="1:11" x14ac:dyDescent="0.25">
      <c r="A18" s="13">
        <f>IF(COUNTA(B18)=0," ",SUBTOTAL(3,$B$2:B18))</f>
        <v>17</v>
      </c>
      <c r="B18" s="10" t="s">
        <v>154</v>
      </c>
      <c r="C18" s="13" t="s">
        <v>55</v>
      </c>
      <c r="D18" s="12">
        <v>50.7</v>
      </c>
      <c r="E18" s="11">
        <v>3</v>
      </c>
      <c r="F18" s="11" t="s">
        <v>5</v>
      </c>
      <c r="G18" s="11" t="str">
        <f t="shared" si="0"/>
        <v>Đỗ</v>
      </c>
      <c r="H18" s="11" t="s">
        <v>6</v>
      </c>
      <c r="I18" s="11" t="str">
        <f t="shared" si="1"/>
        <v/>
      </c>
      <c r="J18" s="11" t="s">
        <v>8</v>
      </c>
      <c r="K18" s="14" t="str">
        <f t="shared" si="2"/>
        <v/>
      </c>
    </row>
    <row r="19" spans="1:11" x14ac:dyDescent="0.25">
      <c r="A19" s="13">
        <f>IF(COUNTA(B19)=0," ",SUBTOTAL(3,$B$2:B19))</f>
        <v>18</v>
      </c>
      <c r="B19" s="10" t="s">
        <v>157</v>
      </c>
      <c r="C19" s="13" t="s">
        <v>55</v>
      </c>
      <c r="D19" s="12">
        <v>49.45</v>
      </c>
      <c r="E19" s="11">
        <v>3</v>
      </c>
      <c r="F19" s="11" t="s">
        <v>5</v>
      </c>
      <c r="G19" s="11" t="str">
        <f t="shared" si="0"/>
        <v>Đỗ</v>
      </c>
      <c r="H19" s="11" t="s">
        <v>7</v>
      </c>
      <c r="I19" s="11" t="str">
        <f t="shared" si="1"/>
        <v/>
      </c>
      <c r="J19" s="11" t="s">
        <v>8</v>
      </c>
      <c r="K19" s="14" t="str">
        <f t="shared" si="2"/>
        <v/>
      </c>
    </row>
    <row r="20" spans="1:11" x14ac:dyDescent="0.25">
      <c r="A20" s="13">
        <f>IF(COUNTA(B20)=0," ",SUBTOTAL(3,$B$2:B20))</f>
        <v>19</v>
      </c>
      <c r="B20" s="10" t="s">
        <v>180</v>
      </c>
      <c r="C20" s="13" t="s">
        <v>55</v>
      </c>
      <c r="D20" s="12">
        <v>46.95</v>
      </c>
      <c r="E20" s="11">
        <v>3</v>
      </c>
      <c r="F20" s="11" t="s">
        <v>5</v>
      </c>
      <c r="G20" s="11" t="str">
        <f t="shared" si="0"/>
        <v>Đỗ</v>
      </c>
      <c r="H20" s="11" t="s">
        <v>7</v>
      </c>
      <c r="I20" s="11" t="str">
        <f t="shared" si="1"/>
        <v/>
      </c>
      <c r="J20" s="11" t="s">
        <v>8</v>
      </c>
      <c r="K20" s="14" t="str">
        <f t="shared" si="2"/>
        <v/>
      </c>
    </row>
    <row r="21" spans="1:11" x14ac:dyDescent="0.25">
      <c r="A21" s="13">
        <f>IF(COUNTA(B21)=0," ",SUBTOTAL(3,$B$2:B21))</f>
        <v>20</v>
      </c>
      <c r="B21" s="10" t="s">
        <v>169</v>
      </c>
      <c r="C21" s="13" t="s">
        <v>55</v>
      </c>
      <c r="D21" s="12">
        <v>45.7</v>
      </c>
      <c r="E21" s="11">
        <v>3</v>
      </c>
      <c r="F21" s="11" t="s">
        <v>5</v>
      </c>
      <c r="G21" s="11" t="str">
        <f t="shared" si="0"/>
        <v>Đỗ</v>
      </c>
      <c r="H21" s="11" t="s">
        <v>7</v>
      </c>
      <c r="I21" s="11" t="str">
        <f t="shared" si="1"/>
        <v/>
      </c>
      <c r="J21" s="11" t="s">
        <v>8</v>
      </c>
      <c r="K21" s="14" t="str">
        <f t="shared" si="2"/>
        <v/>
      </c>
    </row>
    <row r="22" spans="1:11" x14ac:dyDescent="0.25">
      <c r="A22" s="13">
        <f>IF(COUNTA(B22)=0," ",SUBTOTAL(3,$B$2:B22))</f>
        <v>21</v>
      </c>
      <c r="B22" s="10" t="s">
        <v>121</v>
      </c>
      <c r="C22" s="13" t="s">
        <v>55</v>
      </c>
      <c r="D22" s="12">
        <v>19.55</v>
      </c>
      <c r="E22" s="11">
        <v>2</v>
      </c>
      <c r="F22" s="11" t="s">
        <v>8</v>
      </c>
      <c r="G22" s="11" t="str">
        <f t="shared" si="0"/>
        <v>Trượt</v>
      </c>
      <c r="H22" s="11" t="s">
        <v>51</v>
      </c>
      <c r="I22" s="11" t="s">
        <v>187</v>
      </c>
      <c r="J22" s="14"/>
      <c r="K22" s="14" t="str">
        <f t="shared" si="2"/>
        <v>Trượt</v>
      </c>
    </row>
    <row r="23" spans="1:11" x14ac:dyDescent="0.25">
      <c r="A23" s="13">
        <f>IF(COUNTA(B23)=0," ",SUBTOTAL(3,$B$2:B23))</f>
        <v>22</v>
      </c>
      <c r="B23" s="10" t="s">
        <v>150</v>
      </c>
      <c r="C23" s="13" t="s">
        <v>55</v>
      </c>
      <c r="D23" s="12">
        <v>24</v>
      </c>
      <c r="E23" s="11">
        <v>2</v>
      </c>
      <c r="F23" s="11" t="s">
        <v>8</v>
      </c>
      <c r="G23" s="11" t="str">
        <f t="shared" si="0"/>
        <v>Trượt</v>
      </c>
      <c r="H23" s="11" t="s">
        <v>51</v>
      </c>
      <c r="I23" s="11" t="s">
        <v>187</v>
      </c>
      <c r="J23" s="11"/>
      <c r="K23" s="14" t="str">
        <f t="shared" si="2"/>
        <v>Trượt</v>
      </c>
    </row>
    <row r="24" spans="1:11" x14ac:dyDescent="0.25">
      <c r="A24" s="13">
        <f>IF(COUNTA(B24)=0," ",SUBTOTAL(3,$B$2:B24))</f>
        <v>23</v>
      </c>
      <c r="B24" s="10" t="s">
        <v>152</v>
      </c>
      <c r="C24" s="13" t="s">
        <v>55</v>
      </c>
      <c r="D24" s="12">
        <v>39.700000000000003</v>
      </c>
      <c r="E24" s="11">
        <v>2</v>
      </c>
      <c r="F24" s="11" t="s">
        <v>8</v>
      </c>
      <c r="G24" s="11" t="str">
        <f t="shared" si="0"/>
        <v>Đỗ</v>
      </c>
      <c r="H24" s="11" t="s">
        <v>51</v>
      </c>
      <c r="I24" s="11" t="str">
        <f t="shared" si="1"/>
        <v/>
      </c>
      <c r="J24" s="11"/>
      <c r="K24" s="14" t="str">
        <f t="shared" si="2"/>
        <v/>
      </c>
    </row>
    <row r="25" spans="1:11" x14ac:dyDescent="0.25">
      <c r="A25" s="13">
        <f>IF(COUNTA(B25)=0," ",SUBTOTAL(3,$B$2:B25))</f>
        <v>24</v>
      </c>
      <c r="B25" s="10" t="s">
        <v>156</v>
      </c>
      <c r="C25" s="13" t="s">
        <v>55</v>
      </c>
      <c r="D25" s="12">
        <v>33</v>
      </c>
      <c r="E25" s="11">
        <v>2</v>
      </c>
      <c r="F25" s="11" t="s">
        <v>8</v>
      </c>
      <c r="G25" s="11" t="str">
        <f t="shared" si="0"/>
        <v>Đỗ</v>
      </c>
      <c r="H25" s="11" t="s">
        <v>51</v>
      </c>
      <c r="I25" s="11" t="str">
        <f t="shared" si="1"/>
        <v/>
      </c>
      <c r="J25" s="11"/>
      <c r="K25" s="14" t="str">
        <f t="shared" si="2"/>
        <v/>
      </c>
    </row>
    <row r="26" spans="1:11" x14ac:dyDescent="0.25">
      <c r="A26" s="13">
        <f>IF(COUNTA(B26)=0," ",SUBTOTAL(3,$B$2:B26))</f>
        <v>25</v>
      </c>
      <c r="B26" s="10" t="s">
        <v>159</v>
      </c>
      <c r="C26" s="13" t="s">
        <v>55</v>
      </c>
      <c r="D26" s="12">
        <v>27.05</v>
      </c>
      <c r="E26" s="11">
        <v>2</v>
      </c>
      <c r="F26" s="11" t="s">
        <v>8</v>
      </c>
      <c r="G26" s="11" t="str">
        <f t="shared" si="0"/>
        <v>Đỗ</v>
      </c>
      <c r="H26" s="11" t="s">
        <v>51</v>
      </c>
      <c r="I26" s="11" t="str">
        <f t="shared" si="1"/>
        <v/>
      </c>
      <c r="J26" s="11"/>
      <c r="K26" s="14" t="str">
        <f t="shared" si="2"/>
        <v/>
      </c>
    </row>
    <row r="27" spans="1:11" x14ac:dyDescent="0.25">
      <c r="A27" s="13">
        <f>IF(COUNTA(B27)=0," ",SUBTOTAL(3,$B$2:B27))</f>
        <v>26</v>
      </c>
      <c r="B27" s="10" t="s">
        <v>165</v>
      </c>
      <c r="C27" s="13" t="s">
        <v>55</v>
      </c>
      <c r="D27" s="12">
        <v>32.5</v>
      </c>
      <c r="E27" s="11">
        <v>1</v>
      </c>
      <c r="F27" s="11" t="s">
        <v>8</v>
      </c>
      <c r="G27" s="11" t="str">
        <f t="shared" si="0"/>
        <v>Đỗ</v>
      </c>
      <c r="H27" s="11"/>
      <c r="I27" s="11" t="str">
        <f t="shared" si="1"/>
        <v/>
      </c>
      <c r="J27" s="11"/>
      <c r="K27" s="14" t="str">
        <f t="shared" si="2"/>
        <v/>
      </c>
    </row>
    <row r="28" spans="1:11" x14ac:dyDescent="0.25">
      <c r="A28" s="13">
        <f>IF(COUNTA(B28)=0," ",SUBTOTAL(3,$B$2:B28))</f>
        <v>27</v>
      </c>
      <c r="B28" s="10" t="s">
        <v>179</v>
      </c>
      <c r="C28" s="13" t="s">
        <v>55</v>
      </c>
      <c r="D28" s="12">
        <v>38.75</v>
      </c>
      <c r="E28" s="11">
        <v>2</v>
      </c>
      <c r="F28" s="11" t="s">
        <v>8</v>
      </c>
      <c r="G28" s="11" t="str">
        <f t="shared" si="0"/>
        <v>Đỗ</v>
      </c>
      <c r="H28" s="11" t="s">
        <v>51</v>
      </c>
      <c r="I28" s="11" t="str">
        <f t="shared" si="1"/>
        <v/>
      </c>
      <c r="J28" s="11"/>
      <c r="K28" s="14" t="str">
        <f t="shared" si="2"/>
        <v/>
      </c>
    </row>
    <row r="29" spans="1:11" x14ac:dyDescent="0.25">
      <c r="A29" s="13">
        <f>IF(COUNTA(B29)=0," ",SUBTOTAL(3,$B$2:B29))</f>
        <v>28</v>
      </c>
      <c r="B29" s="10" t="s">
        <v>167</v>
      </c>
      <c r="C29" s="13" t="s">
        <v>55</v>
      </c>
      <c r="D29" s="12">
        <v>21.2</v>
      </c>
      <c r="E29" s="11">
        <v>2</v>
      </c>
      <c r="F29" s="11" t="s">
        <v>8</v>
      </c>
      <c r="G29" s="11" t="str">
        <f t="shared" si="0"/>
        <v>Trượt</v>
      </c>
      <c r="H29" s="11" t="s">
        <v>51</v>
      </c>
      <c r="I29" s="11" t="s">
        <v>187</v>
      </c>
      <c r="J29" s="11"/>
      <c r="K29" s="14" t="str">
        <f t="shared" si="2"/>
        <v>Trượt</v>
      </c>
    </row>
  </sheetData>
  <sortState ref="B2:K29">
    <sortCondition ref="F2:F29"/>
  </sortState>
  <phoneticPr fontId="3" type="noConversion"/>
  <conditionalFormatting sqref="G1:K1048576">
    <cfRule type="containsText" dxfId="3" priority="4" operator="containsText" text="Trượt">
      <formula>NOT(ISERROR(SEARCH("Trượt",G1)))</formula>
    </cfRule>
  </conditionalFormatting>
  <conditionalFormatting sqref="P2:R9">
    <cfRule type="cellIs" dxfId="2" priority="1" operator="greaterThan">
      <formula>0</formula>
    </cfRule>
    <cfRule type="cellIs" dxfId="1" priority="2" operator="equal">
      <formula>0</formula>
    </cfRule>
    <cfRule type="containsText" dxfId="0" priority="3" operator="containsText" text="1">
      <formula>NOT(ISERROR(SEARCH("1",P2)))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9A</vt:lpstr>
      <vt:lpstr>9B</vt:lpstr>
      <vt:lpstr>9C</vt:lpstr>
      <vt:lpstr>9D</vt:lpstr>
      <vt:lpstr>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2021-06-28T04:26:24Z</dcterms:created>
  <dcterms:modified xsi:type="dcterms:W3CDTF">2021-06-29T01:56:11Z</dcterms:modified>
</cp:coreProperties>
</file>